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RADU\RADU SERV\primarii\EFORIE\ASISTENTA CURENTA\IMPRUMUTURI NOI\IMPRUMUT 2026\FINANCIARE\RADU\"/>
    </mc:Choice>
  </mc:AlternateContent>
  <xr:revisionPtr revIDLastSave="0" documentId="13_ncr:1_{4DC39B46-E0F3-48D7-955D-EA961411F492}" xr6:coauthVersionLast="47" xr6:coauthVersionMax="47" xr10:uidLastSave="{00000000-0000-0000-0000-000000000000}"/>
  <bookViews>
    <workbookView xWindow="-108" yWindow="-108" windowWidth="23256" windowHeight="12456" xr2:uid="{CE21EFCB-98AC-48C9-84E0-3C22D5FCD964}"/>
  </bookViews>
  <sheets>
    <sheet name="Comparati ven DEC 2025" sheetId="1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localSheetId="0" hidden="1">'Comparati ven DEC 2025'!#REF!</definedName>
    <definedName name="Capital_Expenditures___Culture___Sports">'[1]Module 6-Condensed Budget'!#REF!</definedName>
    <definedName name="Capital_Expenditures___Education">'[1]Module 6-Condensed Budget'!#REF!</definedName>
    <definedName name="Capital_Expenditures___General_Administration">'[1]Module 6-Condensed Budget'!#REF!</definedName>
    <definedName name="Capital_Expenditures___Health">'[1]Module 6-Condensed Budget'!#REF!</definedName>
    <definedName name="Capital_Expenditures___Other_Activities">'[1]Module 6-Condensed Budget'!#REF!</definedName>
    <definedName name="Capital_Expenditures___Public_Works___Housing">'[1]Module 6-Condensed Budget'!#REF!</definedName>
    <definedName name="Capital_Expenditures___Social_Assistance">'[1]Module 6-Condensed Budget'!#REF!</definedName>
    <definedName name="Capital_Expenditures___Transportation___Communication">'[1]Module 6-Condensed Budget'!#REF!</definedName>
    <definedName name="Capital_Expenditures__Other_Economic_Activities">'[1]Module 6-Condensed Budget'!#REF!</definedName>
    <definedName name="Change_in_Operating_Expenditures">'[1]Module 6-Condensed Budget'!#REF!</definedName>
    <definedName name="_xlnm.Database">#REF!</definedName>
    <definedName name="Deflator__Base_Year___1995">'[1]Module 6-Condensed Budget'!#REF!</definedName>
    <definedName name="Deflator__Base_Year___1997">'[1]Module 6-Condensed Budget'!#REF!</definedName>
    <definedName name="Net_Outstanding_Debt">'[1]Module 6-Condensed Budget'!#REF!</definedName>
    <definedName name="_xlnm.Print_Area" localSheetId="0">'Comparati ven DEC 2025'!$A$1:$J$170</definedName>
    <definedName name="_xlnm.Print_Titles" localSheetId="0">'Comparati ven DEC 2025'!$1:$4</definedName>
    <definedName name="Proceeds_from_the_sale_of_public_property">'[1]Module 6-Condensed Budget'!#REF!</definedName>
    <definedName name="Recurring_Surplus__Deficit">'[2]"Cash Flow"'!$C$36:$AM$36</definedName>
    <definedName name="Total_Population">'[1]Module 6-Condensed Budget'!#REF!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67" i="1" l="1"/>
  <c r="I166" i="1"/>
  <c r="G164" i="1"/>
  <c r="I164" i="1" s="1"/>
  <c r="I163" i="1"/>
  <c r="G161" i="1"/>
  <c r="G160" i="1"/>
  <c r="G154" i="1" s="1"/>
  <c r="I154" i="1" s="1"/>
  <c r="G159" i="1"/>
  <c r="G158" i="1"/>
  <c r="G157" i="1"/>
  <c r="A154" i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G151" i="1"/>
  <c r="A151" i="1"/>
  <c r="A152" i="1" s="1"/>
  <c r="G150" i="1"/>
  <c r="A150" i="1"/>
  <c r="G149" i="1"/>
  <c r="A149" i="1"/>
  <c r="I147" i="1"/>
  <c r="I146" i="1"/>
  <c r="I144" i="1"/>
  <c r="I143" i="1"/>
  <c r="I140" i="1"/>
  <c r="G139" i="1"/>
  <c r="G138" i="1"/>
  <c r="G134" i="1" s="1"/>
  <c r="G137" i="1"/>
  <c r="G136" i="1"/>
  <c r="G135" i="1"/>
  <c r="G132" i="1"/>
  <c r="G131" i="1"/>
  <c r="G130" i="1"/>
  <c r="G129" i="1"/>
  <c r="G128" i="1"/>
  <c r="G127" i="1"/>
  <c r="G126" i="1"/>
  <c r="G125" i="1"/>
  <c r="G124" i="1"/>
  <c r="G123" i="1"/>
  <c r="G122" i="1"/>
  <c r="G121" i="1" s="1"/>
  <c r="G120" i="1"/>
  <c r="G119" i="1"/>
  <c r="G117" i="1"/>
  <c r="G116" i="1"/>
  <c r="G115" i="1"/>
  <c r="G108" i="1"/>
  <c r="G107" i="1"/>
  <c r="G106" i="1"/>
  <c r="G105" i="1"/>
  <c r="G104" i="1" s="1"/>
  <c r="I103" i="1"/>
  <c r="I101" i="1"/>
  <c r="G99" i="1"/>
  <c r="I99" i="1" s="1"/>
  <c r="G98" i="1"/>
  <c r="I98" i="1" s="1"/>
  <c r="I96" i="1"/>
  <c r="G95" i="1"/>
  <c r="I95" i="1" s="1"/>
  <c r="I94" i="1"/>
  <c r="I92" i="1"/>
  <c r="G89" i="1"/>
  <c r="I89" i="1" s="1"/>
  <c r="G88" i="1"/>
  <c r="G84" i="1" s="1"/>
  <c r="I84" i="1" s="1"/>
  <c r="G87" i="1"/>
  <c r="I86" i="1"/>
  <c r="I85" i="1"/>
  <c r="G83" i="1"/>
  <c r="G81" i="1"/>
  <c r="G80" i="1"/>
  <c r="G73" i="1" s="1"/>
  <c r="I79" i="1"/>
  <c r="G78" i="1"/>
  <c r="G77" i="1"/>
  <c r="I75" i="1"/>
  <c r="I74" i="1"/>
  <c r="G71" i="1"/>
  <c r="G70" i="1"/>
  <c r="G68" i="1"/>
  <c r="G67" i="1"/>
  <c r="I66" i="1"/>
  <c r="G65" i="1"/>
  <c r="G63" i="1" s="1"/>
  <c r="G64" i="1"/>
  <c r="G59" i="1"/>
  <c r="G58" i="1"/>
  <c r="I57" i="1"/>
  <c r="I56" i="1"/>
  <c r="I55" i="1"/>
  <c r="I54" i="1"/>
  <c r="G53" i="1"/>
  <c r="I53" i="1" s="1"/>
  <c r="G52" i="1"/>
  <c r="I52" i="1" s="1"/>
  <c r="I50" i="1"/>
  <c r="G49" i="1"/>
  <c r="I49" i="1" s="1"/>
  <c r="I48" i="1"/>
  <c r="G47" i="1"/>
  <c r="I47" i="1" s="1"/>
  <c r="G46" i="1"/>
  <c r="I45" i="1"/>
  <c r="G44" i="1"/>
  <c r="G39" i="1" s="1"/>
  <c r="I39" i="1" s="1"/>
  <c r="G43" i="1"/>
  <c r="I41" i="1"/>
  <c r="G40" i="1"/>
  <c r="G38" i="1"/>
  <c r="I38" i="1" s="1"/>
  <c r="I37" i="1"/>
  <c r="I36" i="1"/>
  <c r="I34" i="1"/>
  <c r="I33" i="1"/>
  <c r="G32" i="1"/>
  <c r="I32" i="1" s="1"/>
  <c r="I31" i="1"/>
  <c r="I30" i="1"/>
  <c r="I29" i="1"/>
  <c r="G29" i="1"/>
  <c r="G24" i="1"/>
  <c r="G22" i="1"/>
  <c r="G21" i="1" s="1"/>
  <c r="A22" i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I20" i="1"/>
  <c r="A20" i="1"/>
  <c r="A21" i="1" s="1"/>
  <c r="I19" i="1"/>
  <c r="I18" i="1"/>
  <c r="G17" i="1"/>
  <c r="I17" i="1" s="1"/>
  <c r="I16" i="1"/>
  <c r="G15" i="1"/>
  <c r="G14" i="1" s="1"/>
  <c r="I14" i="1"/>
  <c r="G12" i="1"/>
  <c r="G11" i="1"/>
  <c r="G3" i="1"/>
  <c r="E3" i="1"/>
  <c r="B2" i="1"/>
  <c r="B1" i="1"/>
  <c r="G72" i="1" l="1"/>
  <c r="I73" i="1"/>
  <c r="G62" i="1"/>
  <c r="I63" i="1"/>
  <c r="G113" i="1"/>
  <c r="I134" i="1"/>
  <c r="G10" i="1"/>
  <c r="I15" i="1"/>
  <c r="G148" i="1"/>
  <c r="G28" i="1"/>
  <c r="G9" i="1" l="1"/>
  <c r="I10" i="1"/>
  <c r="G27" i="1"/>
  <c r="I28" i="1"/>
  <c r="G112" i="1"/>
  <c r="I112" i="1" s="1"/>
  <c r="I113" i="1"/>
  <c r="I62" i="1"/>
  <c r="G61" i="1"/>
  <c r="I61" i="1" s="1"/>
  <c r="I72" i="1"/>
  <c r="I9" i="1" l="1"/>
  <c r="G8" i="1"/>
  <c r="I27" i="1"/>
  <c r="I8" i="1" l="1"/>
  <c r="G6" i="1"/>
  <c r="G7" i="1" l="1"/>
  <c r="I7" i="1" s="1"/>
  <c r="I6" i="1"/>
</calcChain>
</file>

<file path=xl/sharedStrings.xml><?xml version="1.0" encoding="utf-8"?>
<sst xmlns="http://schemas.openxmlformats.org/spreadsheetml/2006/main" count="331" uniqueCount="330">
  <si>
    <t>RON</t>
  </si>
  <si>
    <t>Rând</t>
  </si>
  <si>
    <t>Denumire venituri</t>
  </si>
  <si>
    <t>Cod Ec.</t>
  </si>
  <si>
    <t>/C</t>
  </si>
  <si>
    <t>TOTAL VENITURI (rd.3+33+89+104)</t>
  </si>
  <si>
    <t>00.01</t>
  </si>
  <si>
    <t>VENITURI PROPRII (rd.3-33-89)</t>
  </si>
  <si>
    <t>48.02</t>
  </si>
  <si>
    <t>I.  VENITURI CURENTE (rd.4+55)</t>
  </si>
  <si>
    <t>00.02</t>
  </si>
  <si>
    <t>A.  VENITURI FISCALE (rd.5+18+21+32+52)</t>
  </si>
  <si>
    <t>00.03</t>
  </si>
  <si>
    <t>A1.  IMPOZIT  PE VENIT, PROFIT SI CASTIGURI DIN CAPITAL (rd.6+9+15)</t>
  </si>
  <si>
    <t>00.04</t>
  </si>
  <si>
    <t>A1.1.  IMPOZIT  PE VENIT, PROFIT SI CASTIGURI DIN CAPITAL DE LA PERSOANE JURIDICE (rd.7)</t>
  </si>
  <si>
    <t>00.05</t>
  </si>
  <si>
    <t>Impozit pe profit (rd.8)</t>
  </si>
  <si>
    <t>01.02</t>
  </si>
  <si>
    <t xml:space="preserve">Impozit pe profit de la agenţi economici </t>
  </si>
  <si>
    <t>01.02.01</t>
  </si>
  <si>
    <t>A1.2.  IMPOZIT PE VENIT, PROFIT,  SI CASTIGURI DIN CAPITAL DE LA PERSOANE FIZICE (rd.10+12)</t>
  </si>
  <si>
    <t>00.06</t>
  </si>
  <si>
    <t>Impozit pe venit (rd.11)</t>
  </si>
  <si>
    <t>03.02</t>
  </si>
  <si>
    <t>Impozitul pe veniturile din transferul proprietatilor imobiliare din patrimoniul personal</t>
  </si>
  <si>
    <t>03.02.18</t>
  </si>
  <si>
    <t>Cote si sume defalcate din impozitul pe venit (rd.13 la 14)</t>
  </si>
  <si>
    <t>04.02</t>
  </si>
  <si>
    <t>Cote defalcate din impozitul pe venit</t>
  </si>
  <si>
    <t>04.02.01</t>
  </si>
  <si>
    <t>Sume repartizate din cote defalcate</t>
  </si>
  <si>
    <t>04.02.04</t>
  </si>
  <si>
    <t>Sume repartizate din Fondul de rezerva</t>
  </si>
  <si>
    <t>04.02.05</t>
  </si>
  <si>
    <t>A1.3.  ALTE IMPOZITE  PE VENIT, PROFIT SI CASTIGURI DIN CAPITAL (rd.16)</t>
  </si>
  <si>
    <t>00.07</t>
  </si>
  <si>
    <t>Alte impozite pe venit, profit si castiguri din capital (rd.17)</t>
  </si>
  <si>
    <t>05.02</t>
  </si>
  <si>
    <t xml:space="preserve">Alte impozite pe venit, profit si castiguri din capital </t>
  </si>
  <si>
    <t>05.02.50</t>
  </si>
  <si>
    <t xml:space="preserve">A2.  IMPOZIT PE SALARII - TOTAL (rd.19)                           </t>
  </si>
  <si>
    <t>00.08</t>
  </si>
  <si>
    <t>Impozit pe salarii  - total (rd.20)</t>
  </si>
  <si>
    <t>06.02</t>
  </si>
  <si>
    <t>Cote defalcate din impozitul pe salarii *) restante ani anteriori</t>
  </si>
  <si>
    <t>06.02.02</t>
  </si>
  <si>
    <t>A3.  IMPOZITE SI TAXE PE PROPRIETATE (rd.22)</t>
  </si>
  <si>
    <t>00.09</t>
  </si>
  <si>
    <t>Impozite si  taxe pe proprietate (rd.23+26+30+31)</t>
  </si>
  <si>
    <t>07.02</t>
  </si>
  <si>
    <t>Impozit si taxa pe cladiri (rd.24+25)</t>
  </si>
  <si>
    <t>07.02.01</t>
  </si>
  <si>
    <t>Impozit pe cladiri de la persoane fizice</t>
  </si>
  <si>
    <t>07.02.01.01</t>
  </si>
  <si>
    <t>Impozit si taxa pe cladiri de la persoane juridice</t>
  </si>
  <si>
    <t>07.02.01.02</t>
  </si>
  <si>
    <t>Impozit si taxa pe terenuri (rd.27 la 29)</t>
  </si>
  <si>
    <t>07.02.02</t>
  </si>
  <si>
    <t>Impozit pe terenuri de la persoane fizice</t>
  </si>
  <si>
    <t>07.02.02.01</t>
  </si>
  <si>
    <t>Impozit si taxa pe terenuri de la persoane juridice</t>
  </si>
  <si>
    <t>07.02.02.02</t>
  </si>
  <si>
    <t>Impozit pe terenuri din extravilan *) pentru restanţe anii anteriori din impozitul pe terenul agricol</t>
  </si>
  <si>
    <t>07.02.02.03</t>
  </si>
  <si>
    <t xml:space="preserve">Taxe judiciare de timbru si alte taxe de timbru  </t>
  </si>
  <si>
    <t>07.02.03</t>
  </si>
  <si>
    <t xml:space="preserve">Alte impozite si taxe  pe proprietate </t>
  </si>
  <si>
    <t>07.02.50</t>
  </si>
  <si>
    <t>A4.  IMPOZITE SI TAXE PE BUNURI SI SERVICII (rd.33+41+43+46)</t>
  </si>
  <si>
    <t>00.10</t>
  </si>
  <si>
    <t>Sume defalcate din TVA (rd.34 la 40)</t>
  </si>
  <si>
    <t>11.02</t>
  </si>
  <si>
    <t>Sume defalcate din TVA pentru finantarea cheltuielilor descentralizate la nivelul judetelor</t>
  </si>
  <si>
    <t>11.02.01</t>
  </si>
  <si>
    <t>Sume defalcate din TVA pentru finantarea cheltuielilor descentralizate la nivelul comunelor, oraselor, municipiilor, sectoarelor si Municipiului Bucuresti</t>
  </si>
  <si>
    <t>11.02.02</t>
  </si>
  <si>
    <t>Sume defalcate din TVA pentru subventionarea energiei termice livrate populatiei</t>
  </si>
  <si>
    <t>11.02.03</t>
  </si>
  <si>
    <t xml:space="preserve">Sume defalcate din TVA pentru sistemele centralizate de producere şi distribuţie a energiei termice </t>
  </si>
  <si>
    <t>11.02.04</t>
  </si>
  <si>
    <t xml:space="preserve">Sume defalcate din taxa pe valoarea adăugată pentru drumuri </t>
  </si>
  <si>
    <t>11.02.05</t>
  </si>
  <si>
    <t>Sume defalcate din taxa pe valoarea adăugată pentru echilibrarea bugetelor locale</t>
  </si>
  <si>
    <t>11.02.06</t>
  </si>
  <si>
    <t>Sume defalcate din taxa pe valoarea adaugata pentru programul de dezvoltare a infrastructurii si bazelor sportive din spatiul rural</t>
  </si>
  <si>
    <t>11.02.07</t>
  </si>
  <si>
    <t>Alte impozite si taxe generale pe bunuri si servicii (rd.42)</t>
  </si>
  <si>
    <t>12.02</t>
  </si>
  <si>
    <t>Taxe hoteliere</t>
  </si>
  <si>
    <t>12.02.07</t>
  </si>
  <si>
    <t>Taxe pe servicii specifice (rd.44+45)</t>
  </si>
  <si>
    <t>15.02</t>
  </si>
  <si>
    <t>Impozit pe spectacole</t>
  </si>
  <si>
    <t>15.02.01</t>
  </si>
  <si>
    <t>Alte taxe pe servicii specifice</t>
  </si>
  <si>
    <t>15.02.50</t>
  </si>
  <si>
    <t>Taxe pe utilizarea bunurilor, autorizarea utilizarii bunurilor sau pe desfasurarea de activitati (rd.47+50+51)</t>
  </si>
  <si>
    <t>16.02</t>
  </si>
  <si>
    <t>Impozit pe mijloacele de transport (rd.48+49)</t>
  </si>
  <si>
    <t>16.02.02</t>
  </si>
  <si>
    <t>Impozit pe mijloacele de transport detinute de persoane fizice</t>
  </si>
  <si>
    <t>16.02.02.01</t>
  </si>
  <si>
    <t>Impozit pe mijloacele de transport detinute de persoane juridice</t>
  </si>
  <si>
    <t>16.02.02.02</t>
  </si>
  <si>
    <t>Taxe si tarife pentru eliberarea de licente si autorizatii de functionare</t>
  </si>
  <si>
    <t>16.02.03</t>
  </si>
  <si>
    <t>Alte taxe pe utilizarea bunurilor, autorizarea utilizarii bunurilor sau pe desfasurare de activitati</t>
  </si>
  <si>
    <t>16.02.50</t>
  </si>
  <si>
    <t>A6.  ALTE IMPOZITE SI  TAXE  FISCALE (rd.53)</t>
  </si>
  <si>
    <t>00.11</t>
  </si>
  <si>
    <t>Alte impozite si taxe fiscale (rd.54)</t>
  </si>
  <si>
    <t>18.02</t>
  </si>
  <si>
    <t>Alte impozite si taxe</t>
  </si>
  <si>
    <t>18.02.50</t>
  </si>
  <si>
    <t>C.   VENITURI NEFISCALE (rd.56+66)</t>
  </si>
  <si>
    <t>00.12</t>
  </si>
  <si>
    <t>C1.  VENITURI DIN PROPRIETATE (rd.57+64)</t>
  </si>
  <si>
    <t>00.13</t>
  </si>
  <si>
    <t>Venituri din proprietate (rd.58 la 61+63)</t>
  </si>
  <si>
    <t>30.02</t>
  </si>
  <si>
    <t>Varsaminte din profitul net al regiilor autonome, societatilor si companiilor nationale</t>
  </si>
  <si>
    <t>30.02.01</t>
  </si>
  <si>
    <t>Restituiri de fonduri din finantarea bugetara a anilor precedenti</t>
  </si>
  <si>
    <t>30.02.03</t>
  </si>
  <si>
    <t>Venituri din concesiuni si inchirieri</t>
  </si>
  <si>
    <t>30.02.05</t>
  </si>
  <si>
    <t>Venituri din dividende (rd.62)</t>
  </si>
  <si>
    <t>30.02.08</t>
  </si>
  <si>
    <t>Venituri din dividende de la alti platitori</t>
  </si>
  <si>
    <t>30.02.08.02</t>
  </si>
  <si>
    <t>Alte venituri din proprietate</t>
  </si>
  <si>
    <t>30.02.50</t>
  </si>
  <si>
    <t>Venituri din dobanzi (rd.65)</t>
  </si>
  <si>
    <t>31.02</t>
  </si>
  <si>
    <t>Alte venituri din dobanzi</t>
  </si>
  <si>
    <t>31.02.03</t>
  </si>
  <si>
    <t>C2.  VANZARI DE BUNURI SI SERVICII (rd.67+75+78+83+88)</t>
  </si>
  <si>
    <t>00.14</t>
  </si>
  <si>
    <t>Venituri din prestari de servicii si alte activitati (rd.68 la 74)</t>
  </si>
  <si>
    <t>33.02</t>
  </si>
  <si>
    <t>Venituri din prestari de servicii</t>
  </si>
  <si>
    <t>33.02.08</t>
  </si>
  <si>
    <t>Contributia  parintilor sau sustinatorilor legali pentru intretinerea copiilor in crese</t>
  </si>
  <si>
    <t>33.02.10</t>
  </si>
  <si>
    <t>Contributia  persoanelor beneficiare ale  cantinelor de ajutor social</t>
  </si>
  <si>
    <t>33.02.12</t>
  </si>
  <si>
    <t>Taxe din activitati cadastrale si agricultura</t>
  </si>
  <si>
    <t>33.02.24</t>
  </si>
  <si>
    <t>Contribuţia lunară a părinţilor pentru întreţinerea copiilor în unităţile de protecţie socială</t>
  </si>
  <si>
    <t>33.02.27</t>
  </si>
  <si>
    <t>Venituri din recuperarea cheltuielilor de judecata, imputatii si despagubiri</t>
  </si>
  <si>
    <t>33.02.28</t>
  </si>
  <si>
    <t>Alte venituri din prestari de servicii si alte activitati</t>
  </si>
  <si>
    <t>33.02.50</t>
  </si>
  <si>
    <t>Venituri din taxe administrative, eliberari permise (rd.76+77)</t>
  </si>
  <si>
    <t>34.02</t>
  </si>
  <si>
    <t>Taxe extrajudiciare de timbru</t>
  </si>
  <si>
    <t>34.02.02</t>
  </si>
  <si>
    <t>Alte venituri din taxe administrative, eliberari permise</t>
  </si>
  <si>
    <t>34.02.50</t>
  </si>
  <si>
    <t>Amenzi, penalitati si confiscari (rd.79 la 82)</t>
  </si>
  <si>
    <t>35.02</t>
  </si>
  <si>
    <t>Venituri din amenzi si alte sanctiuni aplicate potrivit dispozitiilor legale</t>
  </si>
  <si>
    <t>35.02.01</t>
  </si>
  <si>
    <t>Penalitati pentru nedepunerea sau depunerea cu intirziere a declaratiei de impozite si taxe</t>
  </si>
  <si>
    <t>35.02.02</t>
  </si>
  <si>
    <t>Incasari din valorificarea bunurilor confiscate, abandonate si alte sume constatate odata cu  confiscarea potrivit legii</t>
  </si>
  <si>
    <t>35.02.03</t>
  </si>
  <si>
    <t>Alte amenzi, penalitati si confiscari</t>
  </si>
  <si>
    <t>35.02.50</t>
  </si>
  <si>
    <t>Diverse venituri (rd.84 la 87)</t>
  </si>
  <si>
    <t>36.02</t>
  </si>
  <si>
    <t>Venituri din aplicarea prescriptiei extinctive</t>
  </si>
  <si>
    <t>36.02.01</t>
  </si>
  <si>
    <t xml:space="preserve">Varsaminte din veniturile si/sau disponibilitatile institutiilor publice </t>
  </si>
  <si>
    <t>36.02.05</t>
  </si>
  <si>
    <t>Venituri din taxe speciale</t>
  </si>
  <si>
    <t>36.02.06</t>
  </si>
  <si>
    <t>Sume provenite din finantarea</t>
  </si>
  <si>
    <t>36.02.32</t>
  </si>
  <si>
    <t>Alte venituri</t>
  </si>
  <si>
    <t>36.02.50</t>
  </si>
  <si>
    <t>Transferuri voluntare,  altele decat subventiile (rd.89+90)</t>
  </si>
  <si>
    <t>37.02</t>
  </si>
  <si>
    <t>Donatii si sponsorizari</t>
  </si>
  <si>
    <t>37.02.01</t>
  </si>
  <si>
    <t>Varsaminte sectiunea dezvoltare</t>
  </si>
  <si>
    <t>37.02.03</t>
  </si>
  <si>
    <t xml:space="preserve">II. VENITURI DIN CAPITAL (rd.92)                   </t>
  </si>
  <si>
    <t>00.15</t>
  </si>
  <si>
    <t>Venituri din valorificarea unor bunuri (rd.93 la 96)</t>
  </si>
  <si>
    <t>39.02</t>
  </si>
  <si>
    <t>Venituri din valorificarea unor bunuri ale institutiilor publice</t>
  </si>
  <si>
    <t>39.02.01</t>
  </si>
  <si>
    <t>Venituri din vanzarea locuintelor construite din fondurile statului</t>
  </si>
  <si>
    <t>39.02.03</t>
  </si>
  <si>
    <t>Venituri din privatizare</t>
  </si>
  <si>
    <t>39.02.04</t>
  </si>
  <si>
    <t>Venituri din vanzarea unor bunuri apartinand domeniului privat</t>
  </si>
  <si>
    <t>39.02.07</t>
  </si>
  <si>
    <t>III.  OPERATIUNI FINANCIARE (rd.98)</t>
  </si>
  <si>
    <t>00.16</t>
  </si>
  <si>
    <t>Incasari din rambursarea imprumuturilor acordate (rd.99 la 103)</t>
  </si>
  <si>
    <t>40.02</t>
  </si>
  <si>
    <t>Incasari din rambursarea imprumuturilor pentru infiintarea unor institutii si servicii publice de interes local sau a unor activitati finantate integral din venituri proprii</t>
  </si>
  <si>
    <t>40.02.06</t>
  </si>
  <si>
    <t>Incasari din rambursarea microcreditelor de la persoane fizice si juridice</t>
  </si>
  <si>
    <t>40.02.07</t>
  </si>
  <si>
    <t>Imprumuturi temporare din trezoreria statului</t>
  </si>
  <si>
    <t>40.02.10</t>
  </si>
  <si>
    <t>Sume din fondul de rulment pentru acoperirea golurilor temporare de casa</t>
  </si>
  <si>
    <t>40.02.11</t>
  </si>
  <si>
    <t>Sume din excedentul bugetului</t>
  </si>
  <si>
    <t>40.02.14</t>
  </si>
  <si>
    <t>40.02.18</t>
  </si>
  <si>
    <t>IV.  SUBVENTII -subventii de la alte nivele ale administratiei publice (rd.105+136+141)</t>
  </si>
  <si>
    <t>00.17</t>
  </si>
  <si>
    <t>Subventii de la bugetul de stat (rd.104+121)</t>
  </si>
  <si>
    <t>42.02</t>
  </si>
  <si>
    <t>A. De capital (rd.107 la 113+116 la 125)</t>
  </si>
  <si>
    <t>00.19</t>
  </si>
  <si>
    <t>Retehnologizarea centralelor termice şi electrice  de termoficare</t>
  </si>
  <si>
    <t>42.02.01</t>
  </si>
  <si>
    <t>Investitii finantate partial din imprumuturi externe</t>
  </si>
  <si>
    <t>42.02.03</t>
  </si>
  <si>
    <t>Aeroporturi de interes local</t>
  </si>
  <si>
    <t>42.02.04</t>
  </si>
  <si>
    <t>Planuri si  regulamente de urbanism</t>
  </si>
  <si>
    <t>42.02.05</t>
  </si>
  <si>
    <t>Străzi care se vor amenaja în perimetrele destinate construcţiilor de cvartale de locuinţe noi</t>
  </si>
  <si>
    <t>42.02.06</t>
  </si>
  <si>
    <t>Finanţarea studiilor de fezabilitate aferente proiectelor SAPARD</t>
  </si>
  <si>
    <t>42.02.07</t>
  </si>
  <si>
    <t>Finanţarea programului de pietruire a drumurilor comunale şi alimentare cu apă a satelor (rd.114+115)</t>
  </si>
  <si>
    <t>42.02.09</t>
  </si>
  <si>
    <t>Finantarea subprogramului privind pietruirea, reabilitarea,modernizarea si/sau asfaltarea drumurilor de interes local clasate</t>
  </si>
  <si>
    <t>42.02.09.01</t>
  </si>
  <si>
    <t>Finantarea subprogramului privind alimentarea cu apa a satelor</t>
  </si>
  <si>
    <t>42.02.09.02</t>
  </si>
  <si>
    <t>Finanţarea acţiunilor privind reducerea riscului seismic al construcţiilor existente cu destinaţie de locuinţă</t>
  </si>
  <si>
    <t>42.02.10</t>
  </si>
  <si>
    <t>Subventii pentru reabilitarea termica a cladirilor de locuit</t>
  </si>
  <si>
    <t>42.02.12</t>
  </si>
  <si>
    <t>Subventii pentru finantarea programelor multianuale prioritare de mediu si gospodarire a apelor</t>
  </si>
  <si>
    <t>42.02.13</t>
  </si>
  <si>
    <t>Finantarea cheltuielilor de capital ale unitatilor de invatamant preuniversitar</t>
  </si>
  <si>
    <t>42.02.14</t>
  </si>
  <si>
    <t>Subventii primite din Fondul National de Dezvoltare</t>
  </si>
  <si>
    <t>42.02.15</t>
  </si>
  <si>
    <t>Subventii de la bugetul de stat catre bugetele locale pentru finantarea investitiilor la spitale</t>
  </si>
  <si>
    <t>42.02.16</t>
  </si>
  <si>
    <t>Subvenţii pentru finalizarea lucrărilor de construcţie a aşezămintelor culturale</t>
  </si>
  <si>
    <t>42.02.17</t>
  </si>
  <si>
    <t>Subvenţii primite din Fondul pentru dezvoltarea satului românesc</t>
  </si>
  <si>
    <t>42.02.18</t>
  </si>
  <si>
    <t>Subvenţii către bugetele locale pentru finanţarea programului multianual de asistenţa tehnică pentru pregătirea proiectelor de investiţii publice finanţate prin Programul operaţional regional 2007-2013</t>
  </si>
  <si>
    <t>42.02.19</t>
  </si>
  <si>
    <t>Subvenţii de la bugetul de stat catre bugetele locale necesare sustinerii derulării proiectelor finantate din FEN postaderare</t>
  </si>
  <si>
    <t>42.02.20</t>
  </si>
  <si>
    <t>B.  Curente (rd.127 la 135)</t>
  </si>
  <si>
    <t>00.20</t>
  </si>
  <si>
    <t>Finantarea drepturilor acordate persoanelor cu handicap</t>
  </si>
  <si>
    <t>42.02.21</t>
  </si>
  <si>
    <t>Subventii primite din Fondul de Interventie</t>
  </si>
  <si>
    <t>42.02.28</t>
  </si>
  <si>
    <t>Finantarea lucrarilor de cadastru imobiliar</t>
  </si>
  <si>
    <t>42.02.29</t>
  </si>
  <si>
    <t>Subventii pentru compensarea cresterilor neprevizionate ale preturilor la combustibili</t>
  </si>
  <si>
    <t>42.02.32</t>
  </si>
  <si>
    <t>Sprijin financiar pentru constituirea familiei</t>
  </si>
  <si>
    <t>42.02.33</t>
  </si>
  <si>
    <t>Subventii pentru acordarea ajutorului pentru incalzirea locuintei cu lemne, carbuni, combustibili petrolieri</t>
  </si>
  <si>
    <t>42.02.34</t>
  </si>
  <si>
    <t>Subventii de la bugetul de stat pentru finantarea unitatilor de asistenta medico-sociale</t>
  </si>
  <si>
    <t>42.02.35</t>
  </si>
  <si>
    <t>Subventii din bugetul de stat pt finantare sanatate</t>
  </si>
  <si>
    <t>42.02.41</t>
  </si>
  <si>
    <t>Finantare PNDL</t>
  </si>
  <si>
    <t>42.02.65</t>
  </si>
  <si>
    <t>Subventii din bugetul de stat alocate conform contractelor
incheiate cu directiile de sanatate publica</t>
  </si>
  <si>
    <t>42.02.66</t>
  </si>
  <si>
    <t>Subventii primite de la bugetul de stat</t>
  </si>
  <si>
    <t>42.02.69</t>
  </si>
  <si>
    <t>Subventii primite de la bugetul de stat - Anghel Saligny</t>
  </si>
  <si>
    <t>42.02.87</t>
  </si>
  <si>
    <t>Subventii de la bugetul de stat catre bugetele locale
necesare sustinerii derularii proiectelor finantate din FEN
postaderare, aferente perioadei de programare 2021-2027</t>
  </si>
  <si>
    <t>42.02.93</t>
  </si>
  <si>
    <t>Subventii de la alte administratii (rd.137 la 140)</t>
  </si>
  <si>
    <t>43.02</t>
  </si>
  <si>
    <t>Subventii primite de  la  bugetele consiliilor judetene pentru protectia copilului</t>
  </si>
  <si>
    <t>43.02.01</t>
  </si>
  <si>
    <t xml:space="preserve">Subvenţii de la bugetul asigurărilor pentru şomaj catre bugetele locale, pentru finanţarea programelor pentru ocuparea temporară a fortei de munca si subventionarea locurilor de munca  </t>
  </si>
  <si>
    <t>43.02.04</t>
  </si>
  <si>
    <t>Subventii primite de la alte bugete locale pentru instituiile de asistenta sociala pentru persoanele cu handicap</t>
  </si>
  <si>
    <t>43.02.07</t>
  </si>
  <si>
    <t>Fonduri europene nerambursabile</t>
  </si>
  <si>
    <t>43.49.01</t>
  </si>
  <si>
    <t>Sume aferente TVA</t>
  </si>
  <si>
    <t>43.49.03</t>
  </si>
  <si>
    <t>Sume primite de la UE în contul platilor efectuate (rd.142 la 150)</t>
  </si>
  <si>
    <t>45.02</t>
  </si>
  <si>
    <t>Fondul European de Dezvoltare Regionala</t>
  </si>
  <si>
    <t>45.02.01</t>
  </si>
  <si>
    <t>Fondul Social European</t>
  </si>
  <si>
    <t>45.02.02</t>
  </si>
  <si>
    <t>Fondul de Coeziune</t>
  </si>
  <si>
    <t>45.02.03</t>
  </si>
  <si>
    <t>Fondul European Agricol de Dezvoltare Rurala</t>
  </si>
  <si>
    <t>45.02.04</t>
  </si>
  <si>
    <t>Fondul European pentru Pescuit</t>
  </si>
  <si>
    <t>45.02.05</t>
  </si>
  <si>
    <t>Instrumentul de Asistenţă pentru Preaderare</t>
  </si>
  <si>
    <t>45.02.07</t>
  </si>
  <si>
    <t>Instrumentul European de Vecinătate şi Parteneriat</t>
  </si>
  <si>
    <t>45.02.08</t>
  </si>
  <si>
    <t>Programe comunitare finantate in perioada 2007-2013</t>
  </si>
  <si>
    <t>45.02.15</t>
  </si>
  <si>
    <t>Fondul European de Dezvoltare</t>
  </si>
  <si>
    <t>45.48.00</t>
  </si>
  <si>
    <t>Sume primite de la UE/alti donatori</t>
  </si>
  <si>
    <t xml:space="preserve">Fondul European de Dezvoltare </t>
  </si>
  <si>
    <t>48.02.01</t>
  </si>
  <si>
    <t>Sume primite in contul platilor efectuate</t>
  </si>
  <si>
    <t>48.02.02</t>
  </si>
  <si>
    <t>Prefinantare</t>
  </si>
  <si>
    <t>48.02.03</t>
  </si>
  <si>
    <t>scaderi mai mari de 5 pp</t>
  </si>
  <si>
    <t>cresteri mai mari de 5 pp</t>
  </si>
  <si>
    <t>variatii de max +/-5 pp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</si>
</sst>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_-* #,##0.00\ _l_e_i_-;\-* #,##0.00\ _l_e_i_-;_-* &quot;-&quot;??\ _l_e_i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4"/>
      <color indexed="9"/>
      <name val="Arial"/>
      <family val="2"/>
    </font>
    <font>
      <b/>
      <sz val="14"/>
      <color indexed="9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b/>
      <sz val="11"/>
      <name val="Tahoma"/>
      <family val="2"/>
    </font>
    <font>
      <sz val="10"/>
      <name val="Tahoma"/>
      <family val="2"/>
    </font>
    <font>
      <b/>
      <sz val="8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8"/>
      <color indexed="10"/>
      <name val="Tahoma"/>
      <family val="2"/>
    </font>
    <font>
      <sz val="8"/>
      <color rgb="FFFF0000"/>
      <name val="Tahoma"/>
      <family val="2"/>
    </font>
    <font>
      <sz val="8"/>
      <color theme="1"/>
      <name val="Tahoma"/>
      <family val="2"/>
    </font>
    <font>
      <b/>
      <sz val="8"/>
      <color indexed="10"/>
      <name val="Tahoma"/>
      <family val="2"/>
    </font>
  </fonts>
  <fills count="11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13" fillId="0" borderId="0"/>
  </cellStyleXfs>
  <cellXfs count="169">
    <xf numFmtId="0" fontId="0" fillId="0" borderId="0" xfId="0"/>
    <xf numFmtId="0" fontId="3" fillId="2" borderId="0" xfId="2" applyFont="1" applyFill="1"/>
    <xf numFmtId="0" fontId="3" fillId="3" borderId="0" xfId="2" applyFont="1" applyFill="1" applyProtection="1">
      <protection locked="0"/>
    </xf>
    <xf numFmtId="43" fontId="3" fillId="3" borderId="0" xfId="1" applyFont="1" applyFill="1" applyProtection="1">
      <protection locked="0"/>
    </xf>
    <xf numFmtId="0" fontId="5" fillId="4" borderId="0" xfId="2" applyFont="1" applyFill="1"/>
    <xf numFmtId="0" fontId="5" fillId="4" borderId="0" xfId="3" applyFont="1" applyFill="1" applyAlignment="1">
      <alignment horizontal="left" wrapText="1"/>
    </xf>
    <xf numFmtId="0" fontId="5" fillId="4" borderId="0" xfId="3" applyFont="1" applyFill="1" applyAlignment="1">
      <alignment horizontal="center" wrapText="1"/>
    </xf>
    <xf numFmtId="0" fontId="5" fillId="4" borderId="0" xfId="3" applyFont="1" applyFill="1" applyAlignment="1" applyProtection="1">
      <alignment horizontal="left" wrapText="1"/>
      <protection locked="0"/>
    </xf>
    <xf numFmtId="164" fontId="5" fillId="4" borderId="0" xfId="3" applyNumberFormat="1" applyFont="1" applyFill="1" applyAlignment="1" applyProtection="1">
      <alignment horizontal="left" wrapText="1"/>
      <protection locked="0"/>
    </xf>
    <xf numFmtId="0" fontId="5" fillId="3" borderId="0" xfId="2" applyFont="1" applyFill="1" applyProtection="1">
      <protection locked="0"/>
    </xf>
    <xf numFmtId="43" fontId="5" fillId="3" borderId="0" xfId="1" applyFont="1" applyFill="1" applyProtection="1">
      <protection locked="0"/>
    </xf>
    <xf numFmtId="0" fontId="7" fillId="3" borderId="0" xfId="2" applyFont="1" applyFill="1" applyAlignment="1">
      <alignment horizontal="center" vertical="center" wrapText="1"/>
    </xf>
    <xf numFmtId="164" fontId="7" fillId="3" borderId="0" xfId="2" applyNumberFormat="1" applyFont="1" applyFill="1" applyAlignment="1">
      <alignment horizontal="center" vertical="center" wrapText="1"/>
    </xf>
    <xf numFmtId="0" fontId="7" fillId="3" borderId="0" xfId="2" applyFont="1" applyFill="1" applyAlignment="1" applyProtection="1">
      <alignment horizontal="center" vertical="center" wrapText="1"/>
      <protection locked="0"/>
    </xf>
    <xf numFmtId="43" fontId="7" fillId="3" borderId="0" xfId="1" applyFont="1" applyFill="1" applyAlignment="1" applyProtection="1">
      <alignment horizontal="center" vertical="center" wrapText="1"/>
      <protection locked="0"/>
    </xf>
    <xf numFmtId="1" fontId="7" fillId="3" borderId="1" xfId="4" applyNumberFormat="1" applyFont="1" applyFill="1" applyBorder="1" applyAlignment="1">
      <alignment horizontal="center" vertical="center" wrapText="1"/>
    </xf>
    <xf numFmtId="1" fontId="8" fillId="3" borderId="1" xfId="4" applyNumberFormat="1" applyFont="1" applyFill="1" applyBorder="1" applyAlignment="1">
      <alignment horizontal="center" vertical="center" wrapText="1"/>
    </xf>
    <xf numFmtId="165" fontId="8" fillId="3" borderId="0" xfId="5" quotePrefix="1" applyFont="1" applyFill="1" applyBorder="1" applyAlignment="1" applyProtection="1">
      <alignment horizontal="center" vertical="center" wrapText="1"/>
    </xf>
    <xf numFmtId="17" fontId="8" fillId="3" borderId="1" xfId="5" applyNumberFormat="1" applyFont="1" applyFill="1" applyBorder="1" applyAlignment="1" applyProtection="1">
      <alignment horizontal="center" vertical="center" wrapText="1"/>
    </xf>
    <xf numFmtId="164" fontId="8" fillId="3" borderId="0" xfId="6" quotePrefix="1" applyNumberFormat="1" applyFont="1" applyFill="1" applyBorder="1" applyAlignment="1" applyProtection="1">
      <alignment horizontal="center" vertical="center" wrapText="1"/>
    </xf>
    <xf numFmtId="164" fontId="8" fillId="3" borderId="1" xfId="6" quotePrefix="1" applyNumberFormat="1" applyFont="1" applyFill="1" applyBorder="1" applyAlignment="1" applyProtection="1">
      <alignment horizontal="center" vertical="center" wrapText="1"/>
    </xf>
    <xf numFmtId="0" fontId="7" fillId="3" borderId="0" xfId="2" applyFont="1" applyFill="1" applyProtection="1">
      <protection locked="0"/>
    </xf>
    <xf numFmtId="43" fontId="7" fillId="3" borderId="0" xfId="1" applyFont="1" applyFill="1" applyProtection="1">
      <protection locked="0"/>
    </xf>
    <xf numFmtId="1" fontId="9" fillId="3" borderId="0" xfId="4" applyNumberFormat="1" applyFont="1" applyFill="1" applyAlignment="1">
      <alignment horizontal="left" vertical="center" wrapText="1"/>
    </xf>
    <xf numFmtId="1" fontId="10" fillId="3" borderId="0" xfId="4" applyNumberFormat="1" applyFont="1" applyFill="1" applyAlignment="1">
      <alignment horizontal="center" vertical="center" wrapText="1"/>
    </xf>
    <xf numFmtId="1" fontId="8" fillId="3" borderId="0" xfId="4" applyNumberFormat="1" applyFont="1" applyFill="1" applyAlignment="1">
      <alignment horizontal="left" vertical="center" wrapText="1"/>
    </xf>
    <xf numFmtId="3" fontId="11" fillId="3" borderId="2" xfId="7" applyNumberFormat="1" applyFont="1" applyFill="1" applyBorder="1" applyAlignment="1">
      <alignment horizontal="right" vertical="top"/>
    </xf>
    <xf numFmtId="0" fontId="7" fillId="3" borderId="0" xfId="2" applyFont="1" applyFill="1" applyAlignment="1">
      <alignment horizontal="center"/>
    </xf>
    <xf numFmtId="164" fontId="8" fillId="3" borderId="0" xfId="5" quotePrefix="1" applyNumberFormat="1" applyFont="1" applyFill="1" applyBorder="1" applyAlignment="1" applyProtection="1">
      <alignment horizontal="center" vertical="center" wrapText="1"/>
    </xf>
    <xf numFmtId="164" fontId="11" fillId="3" borderId="2" xfId="7" applyNumberFormat="1" applyFont="1" applyFill="1" applyBorder="1" applyAlignment="1">
      <alignment horizontal="center" vertical="top"/>
    </xf>
    <xf numFmtId="43" fontId="7" fillId="3" borderId="0" xfId="1" applyFont="1" applyFill="1" applyBorder="1" applyProtection="1">
      <protection locked="0"/>
    </xf>
    <xf numFmtId="0" fontId="12" fillId="3" borderId="3" xfId="3" applyFont="1" applyFill="1" applyBorder="1" applyAlignment="1">
      <alignment horizontal="left"/>
    </xf>
    <xf numFmtId="0" fontId="12" fillId="3" borderId="3" xfId="3" applyFont="1" applyFill="1" applyBorder="1" applyAlignment="1">
      <alignment horizontal="left" wrapText="1"/>
    </xf>
    <xf numFmtId="16" fontId="14" fillId="3" borderId="3" xfId="8" quotePrefix="1" applyNumberFormat="1" applyFont="1" applyFill="1" applyBorder="1" applyAlignment="1">
      <alignment horizontal="left"/>
    </xf>
    <xf numFmtId="16" fontId="14" fillId="3" borderId="0" xfId="8" quotePrefix="1" applyNumberFormat="1" applyFont="1" applyFill="1" applyAlignment="1">
      <alignment horizontal="left"/>
    </xf>
    <xf numFmtId="165" fontId="14" fillId="3" borderId="3" xfId="5" applyFont="1" applyFill="1" applyBorder="1" applyAlignment="1" applyProtection="1">
      <alignment horizontal="left"/>
    </xf>
    <xf numFmtId="165" fontId="14" fillId="3" borderId="0" xfId="5" applyFont="1" applyFill="1" applyBorder="1" applyAlignment="1" applyProtection="1">
      <alignment horizontal="center"/>
    </xf>
    <xf numFmtId="164" fontId="15" fillId="3" borderId="0" xfId="5" applyNumberFormat="1" applyFont="1" applyFill="1" applyBorder="1" applyAlignment="1" applyProtection="1">
      <alignment horizontal="center"/>
    </xf>
    <xf numFmtId="164" fontId="15" fillId="5" borderId="3" xfId="5" applyNumberFormat="1" applyFont="1" applyFill="1" applyBorder="1" applyAlignment="1" applyProtection="1">
      <alignment horizontal="center"/>
    </xf>
    <xf numFmtId="43" fontId="14" fillId="3" borderId="0" xfId="1" applyFont="1" applyFill="1" applyBorder="1" applyProtection="1">
      <protection locked="0"/>
    </xf>
    <xf numFmtId="0" fontId="14" fillId="3" borderId="0" xfId="3" applyFont="1" applyFill="1" applyProtection="1">
      <protection locked="0"/>
    </xf>
    <xf numFmtId="0" fontId="14" fillId="3" borderId="3" xfId="8" applyFont="1" applyFill="1" applyBorder="1" applyAlignment="1">
      <alignment horizontal="left"/>
    </xf>
    <xf numFmtId="0" fontId="14" fillId="3" borderId="0" xfId="8" applyFont="1" applyFill="1" applyAlignment="1">
      <alignment horizontal="left"/>
    </xf>
    <xf numFmtId="165" fontId="15" fillId="3" borderId="0" xfId="5" applyFont="1" applyFill="1" applyBorder="1" applyAlignment="1" applyProtection="1">
      <alignment horizontal="center"/>
    </xf>
    <xf numFmtId="0" fontId="12" fillId="6" borderId="3" xfId="3" applyFont="1" applyFill="1" applyBorder="1" applyAlignment="1">
      <alignment horizontal="left"/>
    </xf>
    <xf numFmtId="0" fontId="12" fillId="6" borderId="3" xfId="3" applyFont="1" applyFill="1" applyBorder="1" applyAlignment="1">
      <alignment horizontal="left" wrapText="1" indent="1"/>
    </xf>
    <xf numFmtId="0" fontId="14" fillId="6" borderId="3" xfId="8" quotePrefix="1" applyFont="1" applyFill="1" applyBorder="1" applyAlignment="1">
      <alignment horizontal="left"/>
    </xf>
    <xf numFmtId="0" fontId="14" fillId="6" borderId="0" xfId="8" quotePrefix="1" applyFont="1" applyFill="1" applyAlignment="1">
      <alignment horizontal="left"/>
    </xf>
    <xf numFmtId="165" fontId="14" fillId="6" borderId="3" xfId="5" applyFont="1" applyFill="1" applyBorder="1" applyAlignment="1" applyProtection="1">
      <alignment horizontal="left"/>
    </xf>
    <xf numFmtId="0" fontId="16" fillId="7" borderId="3" xfId="3" applyFont="1" applyFill="1" applyBorder="1" applyAlignment="1">
      <alignment horizontal="left"/>
    </xf>
    <xf numFmtId="0" fontId="16" fillId="7" borderId="3" xfId="3" applyFont="1" applyFill="1" applyBorder="1" applyAlignment="1">
      <alignment horizontal="left" wrapText="1" indent="2"/>
    </xf>
    <xf numFmtId="0" fontId="15" fillId="7" borderId="3" xfId="8" quotePrefix="1" applyFont="1" applyFill="1" applyBorder="1" applyAlignment="1">
      <alignment horizontal="left"/>
    </xf>
    <xf numFmtId="0" fontId="15" fillId="7" borderId="0" xfId="8" quotePrefix="1" applyFont="1" applyFill="1" applyAlignment="1">
      <alignment horizontal="left"/>
    </xf>
    <xf numFmtId="165" fontId="14" fillId="7" borderId="3" xfId="5" applyFont="1" applyFill="1" applyBorder="1" applyAlignment="1" applyProtection="1">
      <alignment horizontal="left"/>
    </xf>
    <xf numFmtId="164" fontId="15" fillId="3" borderId="0" xfId="6" applyNumberFormat="1" applyFont="1" applyFill="1" applyBorder="1" applyAlignment="1" applyProtection="1">
      <alignment horizontal="center"/>
    </xf>
    <xf numFmtId="43" fontId="15" fillId="3" borderId="0" xfId="1" applyFont="1" applyFill="1" applyBorder="1" applyProtection="1">
      <protection locked="0"/>
    </xf>
    <xf numFmtId="0" fontId="15" fillId="3" borderId="0" xfId="3" applyFont="1" applyFill="1" applyProtection="1">
      <protection locked="0"/>
    </xf>
    <xf numFmtId="0" fontId="16" fillId="8" borderId="3" xfId="3" applyFont="1" applyFill="1" applyBorder="1" applyAlignment="1">
      <alignment horizontal="left"/>
    </xf>
    <xf numFmtId="0" fontId="16" fillId="8" borderId="3" xfId="3" applyFont="1" applyFill="1" applyBorder="1" applyAlignment="1">
      <alignment horizontal="left" wrapText="1" indent="2"/>
    </xf>
    <xf numFmtId="0" fontId="15" fillId="8" borderId="3" xfId="8" quotePrefix="1" applyFont="1" applyFill="1" applyBorder="1" applyAlignment="1">
      <alignment horizontal="left"/>
    </xf>
    <xf numFmtId="0" fontId="15" fillId="8" borderId="0" xfId="8" quotePrefix="1" applyFont="1" applyFill="1" applyAlignment="1">
      <alignment horizontal="left"/>
    </xf>
    <xf numFmtId="165" fontId="15" fillId="8" borderId="3" xfId="5" applyFont="1" applyFill="1" applyBorder="1" applyAlignment="1" applyProtection="1">
      <alignment horizontal="left"/>
    </xf>
    <xf numFmtId="165" fontId="15" fillId="8" borderId="0" xfId="5" applyFont="1" applyFill="1" applyBorder="1" applyAlignment="1" applyProtection="1">
      <alignment horizontal="center"/>
    </xf>
    <xf numFmtId="164" fontId="15" fillId="8" borderId="0" xfId="6" applyNumberFormat="1" applyFont="1" applyFill="1" applyBorder="1" applyAlignment="1" applyProtection="1">
      <alignment horizontal="center"/>
    </xf>
    <xf numFmtId="43" fontId="15" fillId="8" borderId="0" xfId="1" applyFont="1" applyFill="1" applyBorder="1" applyProtection="1">
      <protection locked="0"/>
    </xf>
    <xf numFmtId="0" fontId="15" fillId="8" borderId="0" xfId="3" applyFont="1" applyFill="1" applyProtection="1">
      <protection locked="0"/>
    </xf>
    <xf numFmtId="0" fontId="16" fillId="8" borderId="3" xfId="3" applyFont="1" applyFill="1" applyBorder="1" applyAlignment="1">
      <alignment horizontal="left" wrapText="1" indent="3"/>
    </xf>
    <xf numFmtId="164" fontId="15" fillId="3" borderId="3" xfId="5" applyNumberFormat="1" applyFont="1" applyFill="1" applyBorder="1" applyAlignment="1" applyProtection="1">
      <alignment horizontal="center"/>
    </xf>
    <xf numFmtId="16" fontId="15" fillId="8" borderId="3" xfId="8" quotePrefix="1" applyNumberFormat="1" applyFont="1" applyFill="1" applyBorder="1" applyAlignment="1">
      <alignment horizontal="left"/>
    </xf>
    <xf numFmtId="16" fontId="15" fillId="8" borderId="0" xfId="8" quotePrefix="1" applyNumberFormat="1" applyFont="1" applyFill="1" applyAlignment="1">
      <alignment horizontal="left"/>
    </xf>
    <xf numFmtId="164" fontId="15" fillId="8" borderId="0" xfId="5" applyNumberFormat="1" applyFont="1" applyFill="1" applyBorder="1" applyAlignment="1" applyProtection="1">
      <alignment horizontal="center"/>
    </xf>
    <xf numFmtId="0" fontId="16" fillId="8" borderId="3" xfId="3" applyFont="1" applyFill="1" applyBorder="1" applyAlignment="1">
      <alignment horizontal="left" indent="1"/>
    </xf>
    <xf numFmtId="0" fontId="16" fillId="8" borderId="3" xfId="3" applyFont="1" applyFill="1" applyBorder="1" applyAlignment="1">
      <alignment horizontal="left" wrapText="1" indent="5"/>
    </xf>
    <xf numFmtId="16" fontId="17" fillId="8" borderId="3" xfId="8" quotePrefix="1" applyNumberFormat="1" applyFont="1" applyFill="1" applyBorder="1" applyAlignment="1">
      <alignment horizontal="left" indent="1"/>
    </xf>
    <xf numFmtId="16" fontId="17" fillId="8" borderId="0" xfId="8" quotePrefix="1" applyNumberFormat="1" applyFont="1" applyFill="1" applyAlignment="1">
      <alignment horizontal="left" indent="1"/>
    </xf>
    <xf numFmtId="165" fontId="18" fillId="8" borderId="3" xfId="5" applyFont="1" applyFill="1" applyBorder="1" applyAlignment="1" applyProtection="1">
      <alignment horizontal="left"/>
    </xf>
    <xf numFmtId="164" fontId="15" fillId="7" borderId="3" xfId="5" applyNumberFormat="1" applyFont="1" applyFill="1" applyBorder="1" applyAlignment="1" applyProtection="1">
      <alignment horizontal="center"/>
    </xf>
    <xf numFmtId="164" fontId="15" fillId="9" borderId="3" xfId="5" applyNumberFormat="1" applyFont="1" applyFill="1" applyBorder="1" applyAlignment="1" applyProtection="1">
      <alignment horizontal="center"/>
    </xf>
    <xf numFmtId="0" fontId="15" fillId="8" borderId="3" xfId="8" applyFont="1" applyFill="1" applyBorder="1" applyAlignment="1">
      <alignment horizontal="left"/>
    </xf>
    <xf numFmtId="0" fontId="15" fillId="8" borderId="0" xfId="8" applyFont="1" applyFill="1" applyAlignment="1">
      <alignment horizontal="left"/>
    </xf>
    <xf numFmtId="164" fontId="15" fillId="0" borderId="3" xfId="5" applyNumberFormat="1" applyFont="1" applyFill="1" applyBorder="1" applyAlignment="1" applyProtection="1">
      <alignment horizontal="center"/>
    </xf>
    <xf numFmtId="0" fontId="15" fillId="7" borderId="3" xfId="8" applyFont="1" applyFill="1" applyBorder="1" applyAlignment="1">
      <alignment horizontal="left"/>
    </xf>
    <xf numFmtId="0" fontId="15" fillId="7" borderId="0" xfId="8" applyFont="1" applyFill="1" applyAlignment="1">
      <alignment horizontal="left"/>
    </xf>
    <xf numFmtId="165" fontId="15" fillId="7" borderId="3" xfId="5" applyFont="1" applyFill="1" applyBorder="1" applyAlignment="1" applyProtection="1">
      <alignment horizontal="left"/>
    </xf>
    <xf numFmtId="165" fontId="19" fillId="8" borderId="3" xfId="5" applyFont="1" applyFill="1" applyBorder="1" applyAlignment="1" applyProtection="1">
      <alignment horizontal="left"/>
    </xf>
    <xf numFmtId="0" fontId="16" fillId="8" borderId="3" xfId="3" applyFont="1" applyFill="1" applyBorder="1" applyAlignment="1">
      <alignment horizontal="left" wrapText="1" indent="7"/>
    </xf>
    <xf numFmtId="165" fontId="14" fillId="8" borderId="0" xfId="5" applyFont="1" applyFill="1" applyBorder="1" applyAlignment="1" applyProtection="1">
      <alignment horizontal="center"/>
    </xf>
    <xf numFmtId="0" fontId="15" fillId="8" borderId="3" xfId="8" quotePrefix="1" applyFont="1" applyFill="1" applyBorder="1" applyAlignment="1">
      <alignment horizontal="left" indent="1"/>
    </xf>
    <xf numFmtId="0" fontId="15" fillId="8" borderId="0" xfId="8" quotePrefix="1" applyFont="1" applyFill="1" applyAlignment="1">
      <alignment horizontal="left" indent="1"/>
    </xf>
    <xf numFmtId="0" fontId="17" fillId="8" borderId="3" xfId="8" quotePrefix="1" applyFont="1" applyFill="1" applyBorder="1" applyAlignment="1">
      <alignment horizontal="left" indent="2"/>
    </xf>
    <xf numFmtId="0" fontId="17" fillId="8" borderId="0" xfId="8" quotePrefix="1" applyFont="1" applyFill="1" applyAlignment="1">
      <alignment horizontal="left" indent="2"/>
    </xf>
    <xf numFmtId="43" fontId="15" fillId="8" borderId="0" xfId="1" applyFont="1" applyFill="1" applyBorder="1" applyAlignment="1" applyProtection="1">
      <alignment horizontal="left" indent="2"/>
      <protection locked="0"/>
    </xf>
    <xf numFmtId="0" fontId="15" fillId="8" borderId="0" xfId="3" applyFont="1" applyFill="1" applyAlignment="1" applyProtection="1">
      <alignment horizontal="left" indent="2"/>
      <protection locked="0"/>
    </xf>
    <xf numFmtId="164" fontId="15" fillId="8" borderId="3" xfId="5" applyNumberFormat="1" applyFont="1" applyFill="1" applyBorder="1" applyAlignment="1" applyProtection="1">
      <alignment horizontal="center"/>
    </xf>
    <xf numFmtId="0" fontId="17" fillId="8" borderId="3" xfId="8" quotePrefix="1" applyFont="1" applyFill="1" applyBorder="1" applyAlignment="1">
      <alignment horizontal="left" indent="1"/>
    </xf>
    <xf numFmtId="0" fontId="17" fillId="8" borderId="0" xfId="8" quotePrefix="1" applyFont="1" applyFill="1" applyAlignment="1">
      <alignment horizontal="left" indent="1"/>
    </xf>
    <xf numFmtId="3" fontId="16" fillId="8" borderId="3" xfId="3" applyNumberFormat="1" applyFont="1" applyFill="1" applyBorder="1" applyAlignment="1">
      <alignment horizontal="left" wrapText="1" indent="3"/>
    </xf>
    <xf numFmtId="3" fontId="16" fillId="8" borderId="3" xfId="3" applyNumberFormat="1" applyFont="1" applyFill="1" applyBorder="1" applyAlignment="1">
      <alignment horizontal="left" wrapText="1" indent="5"/>
    </xf>
    <xf numFmtId="0" fontId="16" fillId="8" borderId="3" xfId="8" applyFont="1" applyFill="1" applyBorder="1" applyAlignment="1">
      <alignment horizontal="left" wrapText="1" indent="5"/>
    </xf>
    <xf numFmtId="14" fontId="17" fillId="8" borderId="3" xfId="8" quotePrefix="1" applyNumberFormat="1" applyFont="1" applyFill="1" applyBorder="1" applyAlignment="1">
      <alignment horizontal="left" indent="1"/>
    </xf>
    <xf numFmtId="14" fontId="17" fillId="8" borderId="0" xfId="8" quotePrefix="1" applyNumberFormat="1" applyFont="1" applyFill="1" applyAlignment="1">
      <alignment horizontal="left" indent="1"/>
    </xf>
    <xf numFmtId="165" fontId="15" fillId="8" borderId="3" xfId="5" applyFont="1" applyFill="1" applyBorder="1" applyAlignment="1" applyProtection="1">
      <alignment horizontal="left" vertical="center"/>
    </xf>
    <xf numFmtId="165" fontId="15" fillId="8" borderId="0" xfId="5" applyFont="1" applyFill="1" applyBorder="1" applyAlignment="1" applyProtection="1">
      <alignment horizontal="center" vertical="center"/>
    </xf>
    <xf numFmtId="164" fontId="15" fillId="8" borderId="0" xfId="6" applyNumberFormat="1" applyFont="1" applyFill="1" applyBorder="1" applyAlignment="1" applyProtection="1">
      <alignment horizontal="center" vertical="center"/>
    </xf>
    <xf numFmtId="164" fontId="15" fillId="5" borderId="3" xfId="5" applyNumberFormat="1" applyFont="1" applyFill="1" applyBorder="1" applyAlignment="1" applyProtection="1">
      <alignment horizontal="center" vertical="center"/>
    </xf>
    <xf numFmtId="16" fontId="15" fillId="8" borderId="3" xfId="8" quotePrefix="1" applyNumberFormat="1" applyFont="1" applyFill="1" applyBorder="1" applyAlignment="1">
      <alignment horizontal="left" indent="1"/>
    </xf>
    <xf numFmtId="16" fontId="15" fillId="8" borderId="0" xfId="8" quotePrefix="1" applyNumberFormat="1" applyFont="1" applyFill="1" applyAlignment="1">
      <alignment horizontal="left" indent="1"/>
    </xf>
    <xf numFmtId="16" fontId="17" fillId="8" borderId="3" xfId="8" quotePrefix="1" applyNumberFormat="1" applyFont="1" applyFill="1" applyBorder="1" applyAlignment="1">
      <alignment horizontal="left" indent="2"/>
    </xf>
    <xf numFmtId="16" fontId="17" fillId="8" borderId="0" xfId="8" quotePrefix="1" applyNumberFormat="1" applyFont="1" applyFill="1" applyAlignment="1">
      <alignment horizontal="left" indent="2"/>
    </xf>
    <xf numFmtId="3" fontId="16" fillId="7" borderId="3" xfId="3" applyNumberFormat="1" applyFont="1" applyFill="1" applyBorder="1" applyAlignment="1">
      <alignment horizontal="left" wrapText="1" indent="2"/>
    </xf>
    <xf numFmtId="0" fontId="12" fillId="7" borderId="3" xfId="3" applyFont="1" applyFill="1" applyBorder="1" applyAlignment="1">
      <alignment horizontal="left"/>
    </xf>
    <xf numFmtId="0" fontId="12" fillId="7" borderId="3" xfId="3" applyFont="1" applyFill="1" applyBorder="1" applyAlignment="1">
      <alignment horizontal="left" wrapText="1" indent="2"/>
    </xf>
    <xf numFmtId="0" fontId="14" fillId="7" borderId="3" xfId="8" applyFont="1" applyFill="1" applyBorder="1" applyAlignment="1">
      <alignment horizontal="left"/>
    </xf>
    <xf numFmtId="0" fontId="14" fillId="7" borderId="0" xfId="8" applyFont="1" applyFill="1" applyAlignment="1">
      <alignment horizontal="left"/>
    </xf>
    <xf numFmtId="0" fontId="16" fillId="10" borderId="3" xfId="3" applyFont="1" applyFill="1" applyBorder="1" applyAlignment="1">
      <alignment horizontal="left"/>
    </xf>
    <xf numFmtId="0" fontId="16" fillId="10" borderId="3" xfId="3" applyFont="1" applyFill="1" applyBorder="1" applyAlignment="1">
      <alignment horizontal="left" wrapText="1" indent="2"/>
    </xf>
    <xf numFmtId="0" fontId="15" fillId="10" borderId="3" xfId="8" applyFont="1" applyFill="1" applyBorder="1" applyAlignment="1">
      <alignment horizontal="left"/>
    </xf>
    <xf numFmtId="0" fontId="15" fillId="10" borderId="0" xfId="8" applyFont="1" applyFill="1" applyAlignment="1">
      <alignment horizontal="left"/>
    </xf>
    <xf numFmtId="165" fontId="15" fillId="10" borderId="3" xfId="5" applyFont="1" applyFill="1" applyBorder="1" applyAlignment="1" applyProtection="1">
      <alignment horizontal="left"/>
    </xf>
    <xf numFmtId="43" fontId="15" fillId="8" borderId="0" xfId="1" applyFont="1" applyFill="1" applyBorder="1" applyAlignment="1" applyProtection="1">
      <alignment horizontal="left" indent="1"/>
      <protection locked="0"/>
    </xf>
    <xf numFmtId="43" fontId="15" fillId="8" borderId="0" xfId="1" applyFont="1" applyFill="1" applyBorder="1" applyAlignment="1" applyProtection="1">
      <alignment horizontal="left" indent="3"/>
      <protection locked="0"/>
    </xf>
    <xf numFmtId="0" fontId="16" fillId="8" borderId="3" xfId="3" applyFont="1" applyFill="1" applyBorder="1" applyAlignment="1">
      <alignment horizontal="left" wrapText="1" indent="6"/>
    </xf>
    <xf numFmtId="16" fontId="15" fillId="8" borderId="3" xfId="8" applyNumberFormat="1" applyFont="1" applyFill="1" applyBorder="1" applyAlignment="1">
      <alignment horizontal="left"/>
    </xf>
    <xf numFmtId="16" fontId="15" fillId="8" borderId="0" xfId="8" applyNumberFormat="1" applyFont="1" applyFill="1" applyAlignment="1">
      <alignment horizontal="left"/>
    </xf>
    <xf numFmtId="16" fontId="17" fillId="8" borderId="3" xfId="8" applyNumberFormat="1" applyFont="1" applyFill="1" applyBorder="1" applyAlignment="1">
      <alignment horizontal="left" indent="1"/>
    </xf>
    <xf numFmtId="16" fontId="17" fillId="8" borderId="0" xfId="8" applyNumberFormat="1" applyFont="1" applyFill="1" applyAlignment="1">
      <alignment horizontal="left" indent="1"/>
    </xf>
    <xf numFmtId="165" fontId="14" fillId="10" borderId="3" xfId="5" applyFont="1" applyFill="1" applyBorder="1" applyAlignment="1" applyProtection="1">
      <alignment horizontal="left"/>
    </xf>
    <xf numFmtId="0" fontId="15" fillId="8" borderId="0" xfId="3" applyFont="1" applyFill="1" applyAlignment="1" applyProtection="1">
      <alignment horizontal="left" indent="1"/>
      <protection locked="0"/>
    </xf>
    <xf numFmtId="0" fontId="17" fillId="8" borderId="3" xfId="8" applyFont="1" applyFill="1" applyBorder="1" applyAlignment="1">
      <alignment horizontal="left" indent="1"/>
    </xf>
    <xf numFmtId="0" fontId="17" fillId="8" borderId="0" xfId="8" applyFont="1" applyFill="1" applyAlignment="1">
      <alignment horizontal="left" indent="1"/>
    </xf>
    <xf numFmtId="0" fontId="15" fillId="8" borderId="0" xfId="3" applyFont="1" applyFill="1" applyAlignment="1" applyProtection="1">
      <alignment horizontal="left" indent="3"/>
      <protection locked="0"/>
    </xf>
    <xf numFmtId="165" fontId="18" fillId="8" borderId="0" xfId="5" applyFont="1" applyFill="1" applyBorder="1" applyAlignment="1" applyProtection="1">
      <alignment horizontal="center"/>
    </xf>
    <xf numFmtId="43" fontId="18" fillId="8" borderId="0" xfId="1" applyFont="1" applyFill="1" applyAlignment="1" applyProtection="1">
      <alignment horizontal="center"/>
      <protection locked="0"/>
    </xf>
    <xf numFmtId="0" fontId="12" fillId="8" borderId="3" xfId="3" applyFont="1" applyFill="1" applyBorder="1" applyAlignment="1">
      <alignment horizontal="left"/>
    </xf>
    <xf numFmtId="3" fontId="12" fillId="8" borderId="3" xfId="3" applyNumberFormat="1" applyFont="1" applyFill="1" applyBorder="1" applyAlignment="1">
      <alignment horizontal="left" wrapText="1" indent="1"/>
    </xf>
    <xf numFmtId="0" fontId="14" fillId="8" borderId="3" xfId="8" applyFont="1" applyFill="1" applyBorder="1" applyAlignment="1">
      <alignment horizontal="left"/>
    </xf>
    <xf numFmtId="0" fontId="14" fillId="8" borderId="0" xfId="8" applyFont="1" applyFill="1" applyAlignment="1">
      <alignment horizontal="left"/>
    </xf>
    <xf numFmtId="165" fontId="14" fillId="8" borderId="3" xfId="5" applyFont="1" applyFill="1" applyBorder="1" applyAlignment="1" applyProtection="1">
      <alignment horizontal="left"/>
    </xf>
    <xf numFmtId="43" fontId="14" fillId="8" borderId="0" xfId="1" applyFont="1" applyFill="1" applyBorder="1" applyProtection="1">
      <protection locked="0"/>
    </xf>
    <xf numFmtId="0" fontId="14" fillId="8" borderId="0" xfId="3" applyFont="1" applyFill="1" applyProtection="1">
      <protection locked="0"/>
    </xf>
    <xf numFmtId="0" fontId="12" fillId="8" borderId="3" xfId="3" applyFont="1" applyFill="1" applyBorder="1" applyAlignment="1">
      <alignment horizontal="left" wrapText="1" indent="1"/>
    </xf>
    <xf numFmtId="0" fontId="16" fillId="8" borderId="3" xfId="3" applyFont="1" applyFill="1" applyBorder="1" applyAlignment="1">
      <alignment horizontal="left" indent="2"/>
    </xf>
    <xf numFmtId="164" fontId="15" fillId="8" borderId="0" xfId="3" applyNumberFormat="1" applyFont="1" applyFill="1" applyAlignment="1">
      <alignment horizontal="center"/>
    </xf>
    <xf numFmtId="0" fontId="16" fillId="8" borderId="3" xfId="3" applyFont="1" applyFill="1" applyBorder="1" applyAlignment="1">
      <alignment horizontal="left" vertical="center" wrapText="1" indent="5"/>
    </xf>
    <xf numFmtId="0" fontId="12" fillId="8" borderId="3" xfId="3" applyFont="1" applyFill="1" applyBorder="1" applyAlignment="1">
      <alignment horizontal="left" vertical="center" wrapText="1" indent="5"/>
    </xf>
    <xf numFmtId="0" fontId="20" fillId="8" borderId="0" xfId="8" applyFont="1" applyFill="1" applyAlignment="1">
      <alignment horizontal="left" indent="1"/>
    </xf>
    <xf numFmtId="164" fontId="14" fillId="8" borderId="0" xfId="3" applyNumberFormat="1" applyFont="1" applyFill="1" applyAlignment="1">
      <alignment horizontal="center"/>
    </xf>
    <xf numFmtId="3" fontId="15" fillId="9" borderId="0" xfId="8" applyNumberFormat="1" applyFont="1" applyFill="1" applyAlignment="1">
      <alignment horizontal="left"/>
    </xf>
    <xf numFmtId="0" fontId="13" fillId="8" borderId="0" xfId="8" applyFill="1" applyAlignment="1">
      <alignment wrapText="1"/>
    </xf>
    <xf numFmtId="0" fontId="15" fillId="8" borderId="0" xfId="8" applyFont="1" applyFill="1" applyAlignment="1">
      <alignment horizontal="left" vertical="center"/>
    </xf>
    <xf numFmtId="165" fontId="15" fillId="8" borderId="0" xfId="5" applyFont="1" applyFill="1" applyBorder="1" applyAlignment="1" applyProtection="1">
      <alignment horizontal="left"/>
    </xf>
    <xf numFmtId="3" fontId="15" fillId="5" borderId="0" xfId="8" applyNumberFormat="1" applyFont="1" applyFill="1" applyAlignment="1">
      <alignment horizontal="left"/>
    </xf>
    <xf numFmtId="3" fontId="15" fillId="6" borderId="0" xfId="8" applyNumberFormat="1" applyFont="1" applyFill="1" applyAlignment="1">
      <alignment horizontal="left"/>
    </xf>
    <xf numFmtId="3" fontId="15" fillId="8" borderId="0" xfId="8" applyNumberFormat="1" applyFont="1" applyFill="1" applyAlignment="1">
      <alignment horizontal="left"/>
    </xf>
    <xf numFmtId="0" fontId="15" fillId="8" borderId="0" xfId="8" applyFont="1" applyFill="1" applyAlignment="1">
      <alignment wrapText="1"/>
    </xf>
    <xf numFmtId="43" fontId="15" fillId="8" borderId="0" xfId="1" applyFont="1" applyFill="1" applyBorder="1" applyAlignment="1" applyProtection="1">
      <alignment horizontal="center"/>
    </xf>
    <xf numFmtId="43" fontId="15" fillId="8" borderId="0" xfId="1" applyFont="1" applyFill="1" applyBorder="1" applyAlignment="1" applyProtection="1">
      <alignment horizontal="left"/>
    </xf>
    <xf numFmtId="43" fontId="15" fillId="8" borderId="0" xfId="1" applyFont="1" applyFill="1" applyBorder="1" applyProtection="1"/>
    <xf numFmtId="0" fontId="15" fillId="8" borderId="0" xfId="3" applyFont="1" applyFill="1"/>
    <xf numFmtId="165" fontId="15" fillId="8" borderId="0" xfId="3" applyNumberFormat="1" applyFont="1" applyFill="1"/>
    <xf numFmtId="43" fontId="15" fillId="8" borderId="0" xfId="1" applyFont="1" applyFill="1" applyBorder="1" applyAlignment="1" applyProtection="1">
      <alignment horizontal="left" vertical="center"/>
    </xf>
    <xf numFmtId="3" fontId="15" fillId="3" borderId="0" xfId="8" applyNumberFormat="1" applyFont="1" applyFill="1" applyAlignment="1">
      <alignment horizontal="left"/>
    </xf>
    <xf numFmtId="0" fontId="15" fillId="0" borderId="0" xfId="8" applyFont="1" applyAlignment="1">
      <alignment wrapText="1"/>
    </xf>
    <xf numFmtId="0" fontId="15" fillId="3" borderId="0" xfId="8" applyFont="1" applyFill="1" applyAlignment="1">
      <alignment horizontal="left" vertical="center"/>
    </xf>
    <xf numFmtId="0" fontId="15" fillId="3" borderId="0" xfId="3" applyFont="1" applyFill="1"/>
    <xf numFmtId="164" fontId="15" fillId="3" borderId="0" xfId="3" applyNumberFormat="1" applyFont="1" applyFill="1" applyAlignment="1">
      <alignment horizontal="center"/>
    </xf>
    <xf numFmtId="0" fontId="15" fillId="3" borderId="0" xfId="8" applyFont="1" applyFill="1" applyAlignment="1">
      <alignment wrapText="1"/>
    </xf>
    <xf numFmtId="0" fontId="4" fillId="2" borderId="0" xfId="2" applyFont="1" applyFill="1" applyAlignment="1">
      <alignment horizontal="center" vertical="center"/>
    </xf>
    <xf numFmtId="164" fontId="6" fillId="4" borderId="0" xfId="2" applyNumberFormat="1" applyFont="1" applyFill="1" applyAlignment="1">
      <alignment horizontal="center"/>
    </xf>
  </cellXfs>
  <cellStyles count="9">
    <cellStyle name="Comma" xfId="1" builtinId="3"/>
    <cellStyle name="Comma 2" xfId="5" xr:uid="{67EDA69E-79CC-4E82-82FB-72E6AC46C43E}"/>
    <cellStyle name="Normal" xfId="0" builtinId="0"/>
    <cellStyle name="Normal 2" xfId="3" xr:uid="{A59CCC7F-AFA8-4BF1-8D11-9D6CDC08B17E}"/>
    <cellStyle name="Normal_anexa 12 iunie-23.10.06" xfId="7" xr:uid="{8FB952CE-22E4-4ACF-92EE-658F018534BC}"/>
    <cellStyle name="Normal_mach03" xfId="4" xr:uid="{95DD0682-E982-4557-91B1-992A610B0CE5}"/>
    <cellStyle name="Normal_mach31" xfId="2" xr:uid="{61F21C8C-C219-4D9A-AE5D-8F9C4ABDB6AD}"/>
    <cellStyle name="Normal_Machete buget 99" xfId="8" xr:uid="{B0201A83-0887-4879-A6EE-EC57B77DA6E8}"/>
    <cellStyle name="Percent 2" xfId="6" xr:uid="{7E4D8607-DEBF-406A-AA11-46DC08AB4D6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ud_office_nr1\d1\Prezentari%20municipalitati\desktop%20vechi\municipalitati\Tg.Mures\Credit%20analysis%20model%20TgMures%203%20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../../Documents%20and%20Settings/mark%20birnbaum/Desktop/BaiaMareenglexe/Romanian%20Financial%20Analysis%20Model.xls" TargetMode="External"/><Relationship Id="rId1" Type="http://schemas.openxmlformats.org/officeDocument/2006/relationships/externalLinkPath" Target="/Documents%20and%20Settings/mark%20birnbaum/Desktop/BaiaMareenglexe/Romanian%20Financial%20Analysis%20Mode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Venituri%20P%20Eforie%20iun%202014.xls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RADU\RADU%20SERV\primarii\EFORIE\ASISTENTA%20CURENTA\IMPRUMUTURI%20NOI\IMPRUMUT%202026\FINANCIARE\RADU\VENITURI%20dec%202025_2024.xlsx" TargetMode="External"/><Relationship Id="rId1" Type="http://schemas.openxmlformats.org/officeDocument/2006/relationships/externalLinkPath" Target="VENITURI%20dec%202025_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previz TM orig"/>
      <sheetName val="ian 2005 apr"/>
      <sheetName val="131-01  27 DEC"/>
      <sheetName val="Module 0 - RCI projection "/>
      <sheetName val="Module 2- Assumptions"/>
      <sheetName val="Module 0 - Budgets approved"/>
      <sheetName val="Module 0 - Budgets executed"/>
      <sheetName val="Module 0 -GENERAL Budget"/>
      <sheetName val="Module 4-Charts Projections"/>
      <sheetName val="Module 5-Constant Budget"/>
      <sheetName val="Module 0 - Mun projection "/>
      <sheetName val="Module 3-Nominal Budget"/>
      <sheetName val="Module 6-Condensed Budget"/>
      <sheetName val="Module 8-Indicators"/>
      <sheetName val="charts"/>
      <sheetName val="Module 7-Debt"/>
      <sheetName val="Module 1-Instructio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Sheet 1"/>
      <sheetName val="Sheet 2"/>
      <sheetName val="Sheet 3"/>
      <sheetName val="Sheet 4"/>
      <sheetName val="Sheet 5"/>
      <sheetName val="Date"/>
      <sheetName val="&quot;Cash Flow&quot;"/>
      <sheetName val="Bilant"/>
      <sheetName val="PIC"/>
      <sheetName val="Previziuni"/>
      <sheetName val="Ipoteze"/>
      <sheetName val="Tendinte"/>
      <sheetName val="Definitii"/>
      <sheetName val="_Cash Flow_"/>
    </sheetNames>
    <sheetDataSet>
      <sheetData sheetId="0"/>
      <sheetData sheetId="1"/>
      <sheetData sheetId="2"/>
      <sheetData sheetId="3"/>
      <sheetData sheetId="4"/>
      <sheetData sheetId="5"/>
      <sheetData sheetId="6">
        <row r="36">
          <cell r="C36">
            <v>0</v>
          </cell>
          <cell r="D36">
            <v>0</v>
          </cell>
          <cell r="E36">
            <v>0</v>
          </cell>
          <cell r="F36">
            <v>1491919769.315124</v>
          </cell>
          <cell r="G36" t="e">
            <v>#REF!</v>
          </cell>
          <cell r="H36">
            <v>0</v>
          </cell>
          <cell r="I36">
            <v>2125020550.5480003</v>
          </cell>
          <cell r="J36" t="e">
            <v>#REF!</v>
          </cell>
          <cell r="K36">
            <v>0</v>
          </cell>
          <cell r="L36">
            <v>0</v>
          </cell>
          <cell r="M36" t="e">
            <v>#REF!</v>
          </cell>
          <cell r="N36">
            <v>-719965851</v>
          </cell>
          <cell r="O36">
            <v>-476047688.96551722</v>
          </cell>
          <cell r="P36">
            <v>0</v>
          </cell>
          <cell r="Q36">
            <v>0</v>
          </cell>
          <cell r="R36">
            <v>61958985.517241381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enituri iun 2014"/>
      <sheetName val="VP defalcate iun 2014"/>
      <sheetName val="VP comparatie 2012%"/>
      <sheetName val="Alte VP_2012%"/>
    </sheetNames>
    <sheetDataSet>
      <sheetData sheetId="0" refreshError="1">
        <row r="1">
          <cell r="B1" t="str">
            <v>Primaria Orasului Eforie</v>
          </cell>
        </row>
      </sheetData>
      <sheetData sheetId="1" refreshError="1">
        <row r="3">
          <cell r="E3" t="str">
            <v>Incasari realizate</v>
          </cell>
        </row>
        <row r="39">
          <cell r="G39">
            <v>0</v>
          </cell>
        </row>
        <row r="42">
          <cell r="G42">
            <v>0</v>
          </cell>
        </row>
        <row r="43">
          <cell r="G43">
            <v>0</v>
          </cell>
        </row>
        <row r="45">
          <cell r="G45">
            <v>0</v>
          </cell>
        </row>
        <row r="63">
          <cell r="G63">
            <v>0</v>
          </cell>
        </row>
        <row r="64">
          <cell r="G64">
            <v>0</v>
          </cell>
        </row>
        <row r="67">
          <cell r="G67">
            <v>0</v>
          </cell>
        </row>
        <row r="70">
          <cell r="G70">
            <v>0</v>
          </cell>
        </row>
        <row r="76">
          <cell r="G76">
            <v>0</v>
          </cell>
        </row>
        <row r="77">
          <cell r="G77">
            <v>0</v>
          </cell>
        </row>
        <row r="79">
          <cell r="G79">
            <v>0</v>
          </cell>
        </row>
        <row r="82">
          <cell r="G82">
            <v>0</v>
          </cell>
        </row>
        <row r="86">
          <cell r="G86">
            <v>0</v>
          </cell>
        </row>
        <row r="87">
          <cell r="G87">
            <v>0</v>
          </cell>
        </row>
        <row r="104">
          <cell r="G104">
            <v>0</v>
          </cell>
        </row>
        <row r="105">
          <cell r="G105">
            <v>0</v>
          </cell>
        </row>
        <row r="106">
          <cell r="G106">
            <v>0</v>
          </cell>
        </row>
        <row r="112">
          <cell r="G112">
            <v>0</v>
          </cell>
        </row>
        <row r="113">
          <cell r="G113">
            <v>0</v>
          </cell>
        </row>
        <row r="114">
          <cell r="G114">
            <v>0</v>
          </cell>
        </row>
        <row r="116">
          <cell r="G116">
            <v>0</v>
          </cell>
        </row>
        <row r="117">
          <cell r="G117">
            <v>0</v>
          </cell>
        </row>
        <row r="119">
          <cell r="G119">
            <v>0</v>
          </cell>
        </row>
        <row r="120">
          <cell r="G120">
            <v>0</v>
          </cell>
        </row>
        <row r="121">
          <cell r="G121">
            <v>0</v>
          </cell>
        </row>
        <row r="122">
          <cell r="G122">
            <v>0</v>
          </cell>
        </row>
        <row r="123">
          <cell r="G123">
            <v>0</v>
          </cell>
        </row>
        <row r="124">
          <cell r="G124">
            <v>0</v>
          </cell>
        </row>
        <row r="125">
          <cell r="G125">
            <v>0</v>
          </cell>
        </row>
        <row r="126">
          <cell r="G126">
            <v>0</v>
          </cell>
        </row>
        <row r="127">
          <cell r="G127">
            <v>0</v>
          </cell>
        </row>
        <row r="128">
          <cell r="G128">
            <v>0</v>
          </cell>
        </row>
        <row r="129">
          <cell r="G129">
            <v>0</v>
          </cell>
        </row>
        <row r="132">
          <cell r="G132">
            <v>0</v>
          </cell>
        </row>
        <row r="133">
          <cell r="G133">
            <v>0</v>
          </cell>
        </row>
        <row r="134">
          <cell r="G134">
            <v>0</v>
          </cell>
        </row>
        <row r="135">
          <cell r="G135">
            <v>0</v>
          </cell>
        </row>
        <row r="136">
          <cell r="G136">
            <v>0</v>
          </cell>
        </row>
        <row r="142">
          <cell r="G142">
            <v>0</v>
          </cell>
        </row>
        <row r="143">
          <cell r="G143">
            <v>0</v>
          </cell>
        </row>
        <row r="144">
          <cell r="G144">
            <v>0</v>
          </cell>
        </row>
        <row r="150">
          <cell r="G150">
            <v>0</v>
          </cell>
        </row>
        <row r="151">
          <cell r="G151">
            <v>0</v>
          </cell>
        </row>
        <row r="152">
          <cell r="G152">
            <v>0</v>
          </cell>
        </row>
        <row r="153">
          <cell r="G153">
            <v>0</v>
          </cell>
        </row>
        <row r="154">
          <cell r="G154">
            <v>0</v>
          </cell>
        </row>
      </sheetData>
      <sheetData sheetId="2" refreshError="1"/>
      <sheetData sheetId="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mparati ven executie mar 2024"/>
      <sheetName val="Comp ven executie oct SINTEZA"/>
      <sheetName val="grafice ven execuutie iul 2016"/>
      <sheetName val="Comparatie bug ven aug 2016"/>
      <sheetName val="Comparatie bug ven nov2014 sint"/>
      <sheetName val="grafice ven executie bug 2014"/>
      <sheetName val="Evolutie buget 2016"/>
      <sheetName val="Sheet3"/>
    </sheetNames>
    <sheetDataSet>
      <sheetData sheetId="0"/>
      <sheetData sheetId="1">
        <row r="2">
          <cell r="B2" t="str">
            <v>Comparatie venituri executie bugetara dec 2025 vs dec 2024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129386-677F-45B0-99C7-5661873CB711}">
  <dimension ref="A1:N342"/>
  <sheetViews>
    <sheetView tabSelected="1" view="pageBreakPreview" zoomScaleNormal="70" zoomScaleSheetLayoutView="100" workbookViewId="0">
      <pane xSplit="3" ySplit="2" topLeftCell="D21" activePane="bottomRight" state="frozen"/>
      <selection activeCell="A13" sqref="A13"/>
      <selection pane="topRight" activeCell="A13" sqref="A13"/>
      <selection pane="bottomLeft" activeCell="A13" sqref="A13"/>
      <selection pane="bottomRight" activeCell="B39" sqref="B39"/>
    </sheetView>
  </sheetViews>
  <sheetFormatPr defaultRowHeight="10.199999999999999" outlineLevelRow="4" x14ac:dyDescent="0.2"/>
  <cols>
    <col min="1" max="1" width="7.44140625" style="161" bestFit="1" customWidth="1"/>
    <col min="2" max="2" width="85.6640625" style="166" customWidth="1"/>
    <col min="3" max="3" width="13.109375" style="163" customWidth="1"/>
    <col min="4" max="4" width="0.88671875" style="163" customWidth="1"/>
    <col min="5" max="5" width="17.6640625" style="164" customWidth="1"/>
    <col min="6" max="6" width="1.109375" style="43" customWidth="1"/>
    <col min="7" max="7" width="17.109375" style="164" customWidth="1"/>
    <col min="8" max="8" width="0.88671875" style="165" customWidth="1"/>
    <col min="9" max="9" width="12.109375" style="165" customWidth="1"/>
    <col min="10" max="10" width="0.88671875" style="165" customWidth="1"/>
    <col min="11" max="11" width="18.6640625" style="56" bestFit="1" customWidth="1"/>
    <col min="12" max="12" width="14.88671875" style="55" hidden="1" customWidth="1"/>
    <col min="13" max="13" width="15.5546875" style="55" bestFit="1" customWidth="1"/>
    <col min="14" max="14" width="14.6640625" style="56" bestFit="1" customWidth="1"/>
    <col min="15" max="252" width="8.88671875" style="56"/>
    <col min="253" max="253" width="7.44140625" style="56" bestFit="1" customWidth="1"/>
    <col min="254" max="254" width="85.6640625" style="56" customWidth="1"/>
    <col min="255" max="255" width="13.109375" style="56" bestFit="1" customWidth="1"/>
    <col min="256" max="256" width="0.88671875" style="56" customWidth="1"/>
    <col min="257" max="257" width="14" style="56" customWidth="1"/>
    <col min="258" max="258" width="1.6640625" style="56" customWidth="1"/>
    <col min="259" max="259" width="6.6640625" style="56" customWidth="1"/>
    <col min="260" max="260" width="0.88671875" style="56" customWidth="1"/>
    <col min="261" max="261" width="6.6640625" style="56" customWidth="1"/>
    <col min="262" max="262" width="0.88671875" style="56" customWidth="1"/>
    <col min="263" max="263" width="6.6640625" style="56" customWidth="1"/>
    <col min="264" max="264" width="0.88671875" style="56" customWidth="1"/>
    <col min="265" max="265" width="6.6640625" style="56" customWidth="1"/>
    <col min="266" max="508" width="8.88671875" style="56"/>
    <col min="509" max="509" width="7.44140625" style="56" bestFit="1" customWidth="1"/>
    <col min="510" max="510" width="85.6640625" style="56" customWidth="1"/>
    <col min="511" max="511" width="13.109375" style="56" bestFit="1" customWidth="1"/>
    <col min="512" max="512" width="0.88671875" style="56" customWidth="1"/>
    <col min="513" max="513" width="14" style="56" customWidth="1"/>
    <col min="514" max="514" width="1.6640625" style="56" customWidth="1"/>
    <col min="515" max="515" width="6.6640625" style="56" customWidth="1"/>
    <col min="516" max="516" width="0.88671875" style="56" customWidth="1"/>
    <col min="517" max="517" width="6.6640625" style="56" customWidth="1"/>
    <col min="518" max="518" width="0.88671875" style="56" customWidth="1"/>
    <col min="519" max="519" width="6.6640625" style="56" customWidth="1"/>
    <col min="520" max="520" width="0.88671875" style="56" customWidth="1"/>
    <col min="521" max="521" width="6.6640625" style="56" customWidth="1"/>
    <col min="522" max="764" width="8.88671875" style="56"/>
    <col min="765" max="765" width="7.44140625" style="56" bestFit="1" customWidth="1"/>
    <col min="766" max="766" width="85.6640625" style="56" customWidth="1"/>
    <col min="767" max="767" width="13.109375" style="56" bestFit="1" customWidth="1"/>
    <col min="768" max="768" width="0.88671875" style="56" customWidth="1"/>
    <col min="769" max="769" width="14" style="56" customWidth="1"/>
    <col min="770" max="770" width="1.6640625" style="56" customWidth="1"/>
    <col min="771" max="771" width="6.6640625" style="56" customWidth="1"/>
    <col min="772" max="772" width="0.88671875" style="56" customWidth="1"/>
    <col min="773" max="773" width="6.6640625" style="56" customWidth="1"/>
    <col min="774" max="774" width="0.88671875" style="56" customWidth="1"/>
    <col min="775" max="775" width="6.6640625" style="56" customWidth="1"/>
    <col min="776" max="776" width="0.88671875" style="56" customWidth="1"/>
    <col min="777" max="777" width="6.6640625" style="56" customWidth="1"/>
    <col min="778" max="1020" width="8.88671875" style="56"/>
    <col min="1021" max="1021" width="7.44140625" style="56" bestFit="1" customWidth="1"/>
    <col min="1022" max="1022" width="85.6640625" style="56" customWidth="1"/>
    <col min="1023" max="1023" width="13.109375" style="56" bestFit="1" customWidth="1"/>
    <col min="1024" max="1024" width="0.88671875" style="56" customWidth="1"/>
    <col min="1025" max="1025" width="14" style="56" customWidth="1"/>
    <col min="1026" max="1026" width="1.6640625" style="56" customWidth="1"/>
    <col min="1027" max="1027" width="6.6640625" style="56" customWidth="1"/>
    <col min="1028" max="1028" width="0.88671875" style="56" customWidth="1"/>
    <col min="1029" max="1029" width="6.6640625" style="56" customWidth="1"/>
    <col min="1030" max="1030" width="0.88671875" style="56" customWidth="1"/>
    <col min="1031" max="1031" width="6.6640625" style="56" customWidth="1"/>
    <col min="1032" max="1032" width="0.88671875" style="56" customWidth="1"/>
    <col min="1033" max="1033" width="6.6640625" style="56" customWidth="1"/>
    <col min="1034" max="1276" width="8.88671875" style="56"/>
    <col min="1277" max="1277" width="7.44140625" style="56" bestFit="1" customWidth="1"/>
    <col min="1278" max="1278" width="85.6640625" style="56" customWidth="1"/>
    <col min="1279" max="1279" width="13.109375" style="56" bestFit="1" customWidth="1"/>
    <col min="1280" max="1280" width="0.88671875" style="56" customWidth="1"/>
    <col min="1281" max="1281" width="14" style="56" customWidth="1"/>
    <col min="1282" max="1282" width="1.6640625" style="56" customWidth="1"/>
    <col min="1283" max="1283" width="6.6640625" style="56" customWidth="1"/>
    <col min="1284" max="1284" width="0.88671875" style="56" customWidth="1"/>
    <col min="1285" max="1285" width="6.6640625" style="56" customWidth="1"/>
    <col min="1286" max="1286" width="0.88671875" style="56" customWidth="1"/>
    <col min="1287" max="1287" width="6.6640625" style="56" customWidth="1"/>
    <col min="1288" max="1288" width="0.88671875" style="56" customWidth="1"/>
    <col min="1289" max="1289" width="6.6640625" style="56" customWidth="1"/>
    <col min="1290" max="1532" width="8.88671875" style="56"/>
    <col min="1533" max="1533" width="7.44140625" style="56" bestFit="1" customWidth="1"/>
    <col min="1534" max="1534" width="85.6640625" style="56" customWidth="1"/>
    <col min="1535" max="1535" width="13.109375" style="56" bestFit="1" customWidth="1"/>
    <col min="1536" max="1536" width="0.88671875" style="56" customWidth="1"/>
    <col min="1537" max="1537" width="14" style="56" customWidth="1"/>
    <col min="1538" max="1538" width="1.6640625" style="56" customWidth="1"/>
    <col min="1539" max="1539" width="6.6640625" style="56" customWidth="1"/>
    <col min="1540" max="1540" width="0.88671875" style="56" customWidth="1"/>
    <col min="1541" max="1541" width="6.6640625" style="56" customWidth="1"/>
    <col min="1542" max="1542" width="0.88671875" style="56" customWidth="1"/>
    <col min="1543" max="1543" width="6.6640625" style="56" customWidth="1"/>
    <col min="1544" max="1544" width="0.88671875" style="56" customWidth="1"/>
    <col min="1545" max="1545" width="6.6640625" style="56" customWidth="1"/>
    <col min="1546" max="1788" width="8.88671875" style="56"/>
    <col min="1789" max="1789" width="7.44140625" style="56" bestFit="1" customWidth="1"/>
    <col min="1790" max="1790" width="85.6640625" style="56" customWidth="1"/>
    <col min="1791" max="1791" width="13.109375" style="56" bestFit="1" customWidth="1"/>
    <col min="1792" max="1792" width="0.88671875" style="56" customWidth="1"/>
    <col min="1793" max="1793" width="14" style="56" customWidth="1"/>
    <col min="1794" max="1794" width="1.6640625" style="56" customWidth="1"/>
    <col min="1795" max="1795" width="6.6640625" style="56" customWidth="1"/>
    <col min="1796" max="1796" width="0.88671875" style="56" customWidth="1"/>
    <col min="1797" max="1797" width="6.6640625" style="56" customWidth="1"/>
    <col min="1798" max="1798" width="0.88671875" style="56" customWidth="1"/>
    <col min="1799" max="1799" width="6.6640625" style="56" customWidth="1"/>
    <col min="1800" max="1800" width="0.88671875" style="56" customWidth="1"/>
    <col min="1801" max="1801" width="6.6640625" style="56" customWidth="1"/>
    <col min="1802" max="2044" width="8.88671875" style="56"/>
    <col min="2045" max="2045" width="7.44140625" style="56" bestFit="1" customWidth="1"/>
    <col min="2046" max="2046" width="85.6640625" style="56" customWidth="1"/>
    <col min="2047" max="2047" width="13.109375" style="56" bestFit="1" customWidth="1"/>
    <col min="2048" max="2048" width="0.88671875" style="56" customWidth="1"/>
    <col min="2049" max="2049" width="14" style="56" customWidth="1"/>
    <col min="2050" max="2050" width="1.6640625" style="56" customWidth="1"/>
    <col min="2051" max="2051" width="6.6640625" style="56" customWidth="1"/>
    <col min="2052" max="2052" width="0.88671875" style="56" customWidth="1"/>
    <col min="2053" max="2053" width="6.6640625" style="56" customWidth="1"/>
    <col min="2054" max="2054" width="0.88671875" style="56" customWidth="1"/>
    <col min="2055" max="2055" width="6.6640625" style="56" customWidth="1"/>
    <col min="2056" max="2056" width="0.88671875" style="56" customWidth="1"/>
    <col min="2057" max="2057" width="6.6640625" style="56" customWidth="1"/>
    <col min="2058" max="2300" width="8.88671875" style="56"/>
    <col min="2301" max="2301" width="7.44140625" style="56" bestFit="1" customWidth="1"/>
    <col min="2302" max="2302" width="85.6640625" style="56" customWidth="1"/>
    <col min="2303" max="2303" width="13.109375" style="56" bestFit="1" customWidth="1"/>
    <col min="2304" max="2304" width="0.88671875" style="56" customWidth="1"/>
    <col min="2305" max="2305" width="14" style="56" customWidth="1"/>
    <col min="2306" max="2306" width="1.6640625" style="56" customWidth="1"/>
    <col min="2307" max="2307" width="6.6640625" style="56" customWidth="1"/>
    <col min="2308" max="2308" width="0.88671875" style="56" customWidth="1"/>
    <col min="2309" max="2309" width="6.6640625" style="56" customWidth="1"/>
    <col min="2310" max="2310" width="0.88671875" style="56" customWidth="1"/>
    <col min="2311" max="2311" width="6.6640625" style="56" customWidth="1"/>
    <col min="2312" max="2312" width="0.88671875" style="56" customWidth="1"/>
    <col min="2313" max="2313" width="6.6640625" style="56" customWidth="1"/>
    <col min="2314" max="2556" width="8.88671875" style="56"/>
    <col min="2557" max="2557" width="7.44140625" style="56" bestFit="1" customWidth="1"/>
    <col min="2558" max="2558" width="85.6640625" style="56" customWidth="1"/>
    <col min="2559" max="2559" width="13.109375" style="56" bestFit="1" customWidth="1"/>
    <col min="2560" max="2560" width="0.88671875" style="56" customWidth="1"/>
    <col min="2561" max="2561" width="14" style="56" customWidth="1"/>
    <col min="2562" max="2562" width="1.6640625" style="56" customWidth="1"/>
    <col min="2563" max="2563" width="6.6640625" style="56" customWidth="1"/>
    <col min="2564" max="2564" width="0.88671875" style="56" customWidth="1"/>
    <col min="2565" max="2565" width="6.6640625" style="56" customWidth="1"/>
    <col min="2566" max="2566" width="0.88671875" style="56" customWidth="1"/>
    <col min="2567" max="2567" width="6.6640625" style="56" customWidth="1"/>
    <col min="2568" max="2568" width="0.88671875" style="56" customWidth="1"/>
    <col min="2569" max="2569" width="6.6640625" style="56" customWidth="1"/>
    <col min="2570" max="2812" width="8.88671875" style="56"/>
    <col min="2813" max="2813" width="7.44140625" style="56" bestFit="1" customWidth="1"/>
    <col min="2814" max="2814" width="85.6640625" style="56" customWidth="1"/>
    <col min="2815" max="2815" width="13.109375" style="56" bestFit="1" customWidth="1"/>
    <col min="2816" max="2816" width="0.88671875" style="56" customWidth="1"/>
    <col min="2817" max="2817" width="14" style="56" customWidth="1"/>
    <col min="2818" max="2818" width="1.6640625" style="56" customWidth="1"/>
    <col min="2819" max="2819" width="6.6640625" style="56" customWidth="1"/>
    <col min="2820" max="2820" width="0.88671875" style="56" customWidth="1"/>
    <col min="2821" max="2821" width="6.6640625" style="56" customWidth="1"/>
    <col min="2822" max="2822" width="0.88671875" style="56" customWidth="1"/>
    <col min="2823" max="2823" width="6.6640625" style="56" customWidth="1"/>
    <col min="2824" max="2824" width="0.88671875" style="56" customWidth="1"/>
    <col min="2825" max="2825" width="6.6640625" style="56" customWidth="1"/>
    <col min="2826" max="3068" width="8.88671875" style="56"/>
    <col min="3069" max="3069" width="7.44140625" style="56" bestFit="1" customWidth="1"/>
    <col min="3070" max="3070" width="85.6640625" style="56" customWidth="1"/>
    <col min="3071" max="3071" width="13.109375" style="56" bestFit="1" customWidth="1"/>
    <col min="3072" max="3072" width="0.88671875" style="56" customWidth="1"/>
    <col min="3073" max="3073" width="14" style="56" customWidth="1"/>
    <col min="3074" max="3074" width="1.6640625" style="56" customWidth="1"/>
    <col min="3075" max="3075" width="6.6640625" style="56" customWidth="1"/>
    <col min="3076" max="3076" width="0.88671875" style="56" customWidth="1"/>
    <col min="3077" max="3077" width="6.6640625" style="56" customWidth="1"/>
    <col min="3078" max="3078" width="0.88671875" style="56" customWidth="1"/>
    <col min="3079" max="3079" width="6.6640625" style="56" customWidth="1"/>
    <col min="3080" max="3080" width="0.88671875" style="56" customWidth="1"/>
    <col min="3081" max="3081" width="6.6640625" style="56" customWidth="1"/>
    <col min="3082" max="3324" width="8.88671875" style="56"/>
    <col min="3325" max="3325" width="7.44140625" style="56" bestFit="1" customWidth="1"/>
    <col min="3326" max="3326" width="85.6640625" style="56" customWidth="1"/>
    <col min="3327" max="3327" width="13.109375" style="56" bestFit="1" customWidth="1"/>
    <col min="3328" max="3328" width="0.88671875" style="56" customWidth="1"/>
    <col min="3329" max="3329" width="14" style="56" customWidth="1"/>
    <col min="3330" max="3330" width="1.6640625" style="56" customWidth="1"/>
    <col min="3331" max="3331" width="6.6640625" style="56" customWidth="1"/>
    <col min="3332" max="3332" width="0.88671875" style="56" customWidth="1"/>
    <col min="3333" max="3333" width="6.6640625" style="56" customWidth="1"/>
    <col min="3334" max="3334" width="0.88671875" style="56" customWidth="1"/>
    <col min="3335" max="3335" width="6.6640625" style="56" customWidth="1"/>
    <col min="3336" max="3336" width="0.88671875" style="56" customWidth="1"/>
    <col min="3337" max="3337" width="6.6640625" style="56" customWidth="1"/>
    <col min="3338" max="3580" width="8.88671875" style="56"/>
    <col min="3581" max="3581" width="7.44140625" style="56" bestFit="1" customWidth="1"/>
    <col min="3582" max="3582" width="85.6640625" style="56" customWidth="1"/>
    <col min="3583" max="3583" width="13.109375" style="56" bestFit="1" customWidth="1"/>
    <col min="3584" max="3584" width="0.88671875" style="56" customWidth="1"/>
    <col min="3585" max="3585" width="14" style="56" customWidth="1"/>
    <col min="3586" max="3586" width="1.6640625" style="56" customWidth="1"/>
    <col min="3587" max="3587" width="6.6640625" style="56" customWidth="1"/>
    <col min="3588" max="3588" width="0.88671875" style="56" customWidth="1"/>
    <col min="3589" max="3589" width="6.6640625" style="56" customWidth="1"/>
    <col min="3590" max="3590" width="0.88671875" style="56" customWidth="1"/>
    <col min="3591" max="3591" width="6.6640625" style="56" customWidth="1"/>
    <col min="3592" max="3592" width="0.88671875" style="56" customWidth="1"/>
    <col min="3593" max="3593" width="6.6640625" style="56" customWidth="1"/>
    <col min="3594" max="3836" width="8.88671875" style="56"/>
    <col min="3837" max="3837" width="7.44140625" style="56" bestFit="1" customWidth="1"/>
    <col min="3838" max="3838" width="85.6640625" style="56" customWidth="1"/>
    <col min="3839" max="3839" width="13.109375" style="56" bestFit="1" customWidth="1"/>
    <col min="3840" max="3840" width="0.88671875" style="56" customWidth="1"/>
    <col min="3841" max="3841" width="14" style="56" customWidth="1"/>
    <col min="3842" max="3842" width="1.6640625" style="56" customWidth="1"/>
    <col min="3843" max="3843" width="6.6640625" style="56" customWidth="1"/>
    <col min="3844" max="3844" width="0.88671875" style="56" customWidth="1"/>
    <col min="3845" max="3845" width="6.6640625" style="56" customWidth="1"/>
    <col min="3846" max="3846" width="0.88671875" style="56" customWidth="1"/>
    <col min="3847" max="3847" width="6.6640625" style="56" customWidth="1"/>
    <col min="3848" max="3848" width="0.88671875" style="56" customWidth="1"/>
    <col min="3849" max="3849" width="6.6640625" style="56" customWidth="1"/>
    <col min="3850" max="4092" width="8.88671875" style="56"/>
    <col min="4093" max="4093" width="7.44140625" style="56" bestFit="1" customWidth="1"/>
    <col min="4094" max="4094" width="85.6640625" style="56" customWidth="1"/>
    <col min="4095" max="4095" width="13.109375" style="56" bestFit="1" customWidth="1"/>
    <col min="4096" max="4096" width="0.88671875" style="56" customWidth="1"/>
    <col min="4097" max="4097" width="14" style="56" customWidth="1"/>
    <col min="4098" max="4098" width="1.6640625" style="56" customWidth="1"/>
    <col min="4099" max="4099" width="6.6640625" style="56" customWidth="1"/>
    <col min="4100" max="4100" width="0.88671875" style="56" customWidth="1"/>
    <col min="4101" max="4101" width="6.6640625" style="56" customWidth="1"/>
    <col min="4102" max="4102" width="0.88671875" style="56" customWidth="1"/>
    <col min="4103" max="4103" width="6.6640625" style="56" customWidth="1"/>
    <col min="4104" max="4104" width="0.88671875" style="56" customWidth="1"/>
    <col min="4105" max="4105" width="6.6640625" style="56" customWidth="1"/>
    <col min="4106" max="4348" width="8.88671875" style="56"/>
    <col min="4349" max="4349" width="7.44140625" style="56" bestFit="1" customWidth="1"/>
    <col min="4350" max="4350" width="85.6640625" style="56" customWidth="1"/>
    <col min="4351" max="4351" width="13.109375" style="56" bestFit="1" customWidth="1"/>
    <col min="4352" max="4352" width="0.88671875" style="56" customWidth="1"/>
    <col min="4353" max="4353" width="14" style="56" customWidth="1"/>
    <col min="4354" max="4354" width="1.6640625" style="56" customWidth="1"/>
    <col min="4355" max="4355" width="6.6640625" style="56" customWidth="1"/>
    <col min="4356" max="4356" width="0.88671875" style="56" customWidth="1"/>
    <col min="4357" max="4357" width="6.6640625" style="56" customWidth="1"/>
    <col min="4358" max="4358" width="0.88671875" style="56" customWidth="1"/>
    <col min="4359" max="4359" width="6.6640625" style="56" customWidth="1"/>
    <col min="4360" max="4360" width="0.88671875" style="56" customWidth="1"/>
    <col min="4361" max="4361" width="6.6640625" style="56" customWidth="1"/>
    <col min="4362" max="4604" width="8.88671875" style="56"/>
    <col min="4605" max="4605" width="7.44140625" style="56" bestFit="1" customWidth="1"/>
    <col min="4606" max="4606" width="85.6640625" style="56" customWidth="1"/>
    <col min="4607" max="4607" width="13.109375" style="56" bestFit="1" customWidth="1"/>
    <col min="4608" max="4608" width="0.88671875" style="56" customWidth="1"/>
    <col min="4609" max="4609" width="14" style="56" customWidth="1"/>
    <col min="4610" max="4610" width="1.6640625" style="56" customWidth="1"/>
    <col min="4611" max="4611" width="6.6640625" style="56" customWidth="1"/>
    <col min="4612" max="4612" width="0.88671875" style="56" customWidth="1"/>
    <col min="4613" max="4613" width="6.6640625" style="56" customWidth="1"/>
    <col min="4614" max="4614" width="0.88671875" style="56" customWidth="1"/>
    <col min="4615" max="4615" width="6.6640625" style="56" customWidth="1"/>
    <col min="4616" max="4616" width="0.88671875" style="56" customWidth="1"/>
    <col min="4617" max="4617" width="6.6640625" style="56" customWidth="1"/>
    <col min="4618" max="4860" width="8.88671875" style="56"/>
    <col min="4861" max="4861" width="7.44140625" style="56" bestFit="1" customWidth="1"/>
    <col min="4862" max="4862" width="85.6640625" style="56" customWidth="1"/>
    <col min="4863" max="4863" width="13.109375" style="56" bestFit="1" customWidth="1"/>
    <col min="4864" max="4864" width="0.88671875" style="56" customWidth="1"/>
    <col min="4865" max="4865" width="14" style="56" customWidth="1"/>
    <col min="4866" max="4866" width="1.6640625" style="56" customWidth="1"/>
    <col min="4867" max="4867" width="6.6640625" style="56" customWidth="1"/>
    <col min="4868" max="4868" width="0.88671875" style="56" customWidth="1"/>
    <col min="4869" max="4869" width="6.6640625" style="56" customWidth="1"/>
    <col min="4870" max="4870" width="0.88671875" style="56" customWidth="1"/>
    <col min="4871" max="4871" width="6.6640625" style="56" customWidth="1"/>
    <col min="4872" max="4872" width="0.88671875" style="56" customWidth="1"/>
    <col min="4873" max="4873" width="6.6640625" style="56" customWidth="1"/>
    <col min="4874" max="5116" width="8.88671875" style="56"/>
    <col min="5117" max="5117" width="7.44140625" style="56" bestFit="1" customWidth="1"/>
    <col min="5118" max="5118" width="85.6640625" style="56" customWidth="1"/>
    <col min="5119" max="5119" width="13.109375" style="56" bestFit="1" customWidth="1"/>
    <col min="5120" max="5120" width="0.88671875" style="56" customWidth="1"/>
    <col min="5121" max="5121" width="14" style="56" customWidth="1"/>
    <col min="5122" max="5122" width="1.6640625" style="56" customWidth="1"/>
    <col min="5123" max="5123" width="6.6640625" style="56" customWidth="1"/>
    <col min="5124" max="5124" width="0.88671875" style="56" customWidth="1"/>
    <col min="5125" max="5125" width="6.6640625" style="56" customWidth="1"/>
    <col min="5126" max="5126" width="0.88671875" style="56" customWidth="1"/>
    <col min="5127" max="5127" width="6.6640625" style="56" customWidth="1"/>
    <col min="5128" max="5128" width="0.88671875" style="56" customWidth="1"/>
    <col min="5129" max="5129" width="6.6640625" style="56" customWidth="1"/>
    <col min="5130" max="5372" width="8.88671875" style="56"/>
    <col min="5373" max="5373" width="7.44140625" style="56" bestFit="1" customWidth="1"/>
    <col min="5374" max="5374" width="85.6640625" style="56" customWidth="1"/>
    <col min="5375" max="5375" width="13.109375" style="56" bestFit="1" customWidth="1"/>
    <col min="5376" max="5376" width="0.88671875" style="56" customWidth="1"/>
    <col min="5377" max="5377" width="14" style="56" customWidth="1"/>
    <col min="5378" max="5378" width="1.6640625" style="56" customWidth="1"/>
    <col min="5379" max="5379" width="6.6640625" style="56" customWidth="1"/>
    <col min="5380" max="5380" width="0.88671875" style="56" customWidth="1"/>
    <col min="5381" max="5381" width="6.6640625" style="56" customWidth="1"/>
    <col min="5382" max="5382" width="0.88671875" style="56" customWidth="1"/>
    <col min="5383" max="5383" width="6.6640625" style="56" customWidth="1"/>
    <col min="5384" max="5384" width="0.88671875" style="56" customWidth="1"/>
    <col min="5385" max="5385" width="6.6640625" style="56" customWidth="1"/>
    <col min="5386" max="5628" width="8.88671875" style="56"/>
    <col min="5629" max="5629" width="7.44140625" style="56" bestFit="1" customWidth="1"/>
    <col min="5630" max="5630" width="85.6640625" style="56" customWidth="1"/>
    <col min="5631" max="5631" width="13.109375" style="56" bestFit="1" customWidth="1"/>
    <col min="5632" max="5632" width="0.88671875" style="56" customWidth="1"/>
    <col min="5633" max="5633" width="14" style="56" customWidth="1"/>
    <col min="5634" max="5634" width="1.6640625" style="56" customWidth="1"/>
    <col min="5635" max="5635" width="6.6640625" style="56" customWidth="1"/>
    <col min="5636" max="5636" width="0.88671875" style="56" customWidth="1"/>
    <col min="5637" max="5637" width="6.6640625" style="56" customWidth="1"/>
    <col min="5638" max="5638" width="0.88671875" style="56" customWidth="1"/>
    <col min="5639" max="5639" width="6.6640625" style="56" customWidth="1"/>
    <col min="5640" max="5640" width="0.88671875" style="56" customWidth="1"/>
    <col min="5641" max="5641" width="6.6640625" style="56" customWidth="1"/>
    <col min="5642" max="5884" width="8.88671875" style="56"/>
    <col min="5885" max="5885" width="7.44140625" style="56" bestFit="1" customWidth="1"/>
    <col min="5886" max="5886" width="85.6640625" style="56" customWidth="1"/>
    <col min="5887" max="5887" width="13.109375" style="56" bestFit="1" customWidth="1"/>
    <col min="5888" max="5888" width="0.88671875" style="56" customWidth="1"/>
    <col min="5889" max="5889" width="14" style="56" customWidth="1"/>
    <col min="5890" max="5890" width="1.6640625" style="56" customWidth="1"/>
    <col min="5891" max="5891" width="6.6640625" style="56" customWidth="1"/>
    <col min="5892" max="5892" width="0.88671875" style="56" customWidth="1"/>
    <col min="5893" max="5893" width="6.6640625" style="56" customWidth="1"/>
    <col min="5894" max="5894" width="0.88671875" style="56" customWidth="1"/>
    <col min="5895" max="5895" width="6.6640625" style="56" customWidth="1"/>
    <col min="5896" max="5896" width="0.88671875" style="56" customWidth="1"/>
    <col min="5897" max="5897" width="6.6640625" style="56" customWidth="1"/>
    <col min="5898" max="6140" width="8.88671875" style="56"/>
    <col min="6141" max="6141" width="7.44140625" style="56" bestFit="1" customWidth="1"/>
    <col min="6142" max="6142" width="85.6640625" style="56" customWidth="1"/>
    <col min="6143" max="6143" width="13.109375" style="56" bestFit="1" customWidth="1"/>
    <col min="6144" max="6144" width="0.88671875" style="56" customWidth="1"/>
    <col min="6145" max="6145" width="14" style="56" customWidth="1"/>
    <col min="6146" max="6146" width="1.6640625" style="56" customWidth="1"/>
    <col min="6147" max="6147" width="6.6640625" style="56" customWidth="1"/>
    <col min="6148" max="6148" width="0.88671875" style="56" customWidth="1"/>
    <col min="6149" max="6149" width="6.6640625" style="56" customWidth="1"/>
    <col min="6150" max="6150" width="0.88671875" style="56" customWidth="1"/>
    <col min="6151" max="6151" width="6.6640625" style="56" customWidth="1"/>
    <col min="6152" max="6152" width="0.88671875" style="56" customWidth="1"/>
    <col min="6153" max="6153" width="6.6640625" style="56" customWidth="1"/>
    <col min="6154" max="6396" width="8.88671875" style="56"/>
    <col min="6397" max="6397" width="7.44140625" style="56" bestFit="1" customWidth="1"/>
    <col min="6398" max="6398" width="85.6640625" style="56" customWidth="1"/>
    <col min="6399" max="6399" width="13.109375" style="56" bestFit="1" customWidth="1"/>
    <col min="6400" max="6400" width="0.88671875" style="56" customWidth="1"/>
    <col min="6401" max="6401" width="14" style="56" customWidth="1"/>
    <col min="6402" max="6402" width="1.6640625" style="56" customWidth="1"/>
    <col min="6403" max="6403" width="6.6640625" style="56" customWidth="1"/>
    <col min="6404" max="6404" width="0.88671875" style="56" customWidth="1"/>
    <col min="6405" max="6405" width="6.6640625" style="56" customWidth="1"/>
    <col min="6406" max="6406" width="0.88671875" style="56" customWidth="1"/>
    <col min="6407" max="6407" width="6.6640625" style="56" customWidth="1"/>
    <col min="6408" max="6408" width="0.88671875" style="56" customWidth="1"/>
    <col min="6409" max="6409" width="6.6640625" style="56" customWidth="1"/>
    <col min="6410" max="6652" width="8.88671875" style="56"/>
    <col min="6653" max="6653" width="7.44140625" style="56" bestFit="1" customWidth="1"/>
    <col min="6654" max="6654" width="85.6640625" style="56" customWidth="1"/>
    <col min="6655" max="6655" width="13.109375" style="56" bestFit="1" customWidth="1"/>
    <col min="6656" max="6656" width="0.88671875" style="56" customWidth="1"/>
    <col min="6657" max="6657" width="14" style="56" customWidth="1"/>
    <col min="6658" max="6658" width="1.6640625" style="56" customWidth="1"/>
    <col min="6659" max="6659" width="6.6640625" style="56" customWidth="1"/>
    <col min="6660" max="6660" width="0.88671875" style="56" customWidth="1"/>
    <col min="6661" max="6661" width="6.6640625" style="56" customWidth="1"/>
    <col min="6662" max="6662" width="0.88671875" style="56" customWidth="1"/>
    <col min="6663" max="6663" width="6.6640625" style="56" customWidth="1"/>
    <col min="6664" max="6664" width="0.88671875" style="56" customWidth="1"/>
    <col min="6665" max="6665" width="6.6640625" style="56" customWidth="1"/>
    <col min="6666" max="6908" width="8.88671875" style="56"/>
    <col min="6909" max="6909" width="7.44140625" style="56" bestFit="1" customWidth="1"/>
    <col min="6910" max="6910" width="85.6640625" style="56" customWidth="1"/>
    <col min="6911" max="6911" width="13.109375" style="56" bestFit="1" customWidth="1"/>
    <col min="6912" max="6912" width="0.88671875" style="56" customWidth="1"/>
    <col min="6913" max="6913" width="14" style="56" customWidth="1"/>
    <col min="6914" max="6914" width="1.6640625" style="56" customWidth="1"/>
    <col min="6915" max="6915" width="6.6640625" style="56" customWidth="1"/>
    <col min="6916" max="6916" width="0.88671875" style="56" customWidth="1"/>
    <col min="6917" max="6917" width="6.6640625" style="56" customWidth="1"/>
    <col min="6918" max="6918" width="0.88671875" style="56" customWidth="1"/>
    <col min="6919" max="6919" width="6.6640625" style="56" customWidth="1"/>
    <col min="6920" max="6920" width="0.88671875" style="56" customWidth="1"/>
    <col min="6921" max="6921" width="6.6640625" style="56" customWidth="1"/>
    <col min="6922" max="7164" width="8.88671875" style="56"/>
    <col min="7165" max="7165" width="7.44140625" style="56" bestFit="1" customWidth="1"/>
    <col min="7166" max="7166" width="85.6640625" style="56" customWidth="1"/>
    <col min="7167" max="7167" width="13.109375" style="56" bestFit="1" customWidth="1"/>
    <col min="7168" max="7168" width="0.88671875" style="56" customWidth="1"/>
    <col min="7169" max="7169" width="14" style="56" customWidth="1"/>
    <col min="7170" max="7170" width="1.6640625" style="56" customWidth="1"/>
    <col min="7171" max="7171" width="6.6640625" style="56" customWidth="1"/>
    <col min="7172" max="7172" width="0.88671875" style="56" customWidth="1"/>
    <col min="7173" max="7173" width="6.6640625" style="56" customWidth="1"/>
    <col min="7174" max="7174" width="0.88671875" style="56" customWidth="1"/>
    <col min="7175" max="7175" width="6.6640625" style="56" customWidth="1"/>
    <col min="7176" max="7176" width="0.88671875" style="56" customWidth="1"/>
    <col min="7177" max="7177" width="6.6640625" style="56" customWidth="1"/>
    <col min="7178" max="7420" width="8.88671875" style="56"/>
    <col min="7421" max="7421" width="7.44140625" style="56" bestFit="1" customWidth="1"/>
    <col min="7422" max="7422" width="85.6640625" style="56" customWidth="1"/>
    <col min="7423" max="7423" width="13.109375" style="56" bestFit="1" customWidth="1"/>
    <col min="7424" max="7424" width="0.88671875" style="56" customWidth="1"/>
    <col min="7425" max="7425" width="14" style="56" customWidth="1"/>
    <col min="7426" max="7426" width="1.6640625" style="56" customWidth="1"/>
    <col min="7427" max="7427" width="6.6640625" style="56" customWidth="1"/>
    <col min="7428" max="7428" width="0.88671875" style="56" customWidth="1"/>
    <col min="7429" max="7429" width="6.6640625" style="56" customWidth="1"/>
    <col min="7430" max="7430" width="0.88671875" style="56" customWidth="1"/>
    <col min="7431" max="7431" width="6.6640625" style="56" customWidth="1"/>
    <col min="7432" max="7432" width="0.88671875" style="56" customWidth="1"/>
    <col min="7433" max="7433" width="6.6640625" style="56" customWidth="1"/>
    <col min="7434" max="7676" width="8.88671875" style="56"/>
    <col min="7677" max="7677" width="7.44140625" style="56" bestFit="1" customWidth="1"/>
    <col min="7678" max="7678" width="85.6640625" style="56" customWidth="1"/>
    <col min="7679" max="7679" width="13.109375" style="56" bestFit="1" customWidth="1"/>
    <col min="7680" max="7680" width="0.88671875" style="56" customWidth="1"/>
    <col min="7681" max="7681" width="14" style="56" customWidth="1"/>
    <col min="7682" max="7682" width="1.6640625" style="56" customWidth="1"/>
    <col min="7683" max="7683" width="6.6640625" style="56" customWidth="1"/>
    <col min="7684" max="7684" width="0.88671875" style="56" customWidth="1"/>
    <col min="7685" max="7685" width="6.6640625" style="56" customWidth="1"/>
    <col min="7686" max="7686" width="0.88671875" style="56" customWidth="1"/>
    <col min="7687" max="7687" width="6.6640625" style="56" customWidth="1"/>
    <col min="7688" max="7688" width="0.88671875" style="56" customWidth="1"/>
    <col min="7689" max="7689" width="6.6640625" style="56" customWidth="1"/>
    <col min="7690" max="7932" width="8.88671875" style="56"/>
    <col min="7933" max="7933" width="7.44140625" style="56" bestFit="1" customWidth="1"/>
    <col min="7934" max="7934" width="85.6640625" style="56" customWidth="1"/>
    <col min="7935" max="7935" width="13.109375" style="56" bestFit="1" customWidth="1"/>
    <col min="7936" max="7936" width="0.88671875" style="56" customWidth="1"/>
    <col min="7937" max="7937" width="14" style="56" customWidth="1"/>
    <col min="7938" max="7938" width="1.6640625" style="56" customWidth="1"/>
    <col min="7939" max="7939" width="6.6640625" style="56" customWidth="1"/>
    <col min="7940" max="7940" width="0.88671875" style="56" customWidth="1"/>
    <col min="7941" max="7941" width="6.6640625" style="56" customWidth="1"/>
    <col min="7942" max="7942" width="0.88671875" style="56" customWidth="1"/>
    <col min="7943" max="7943" width="6.6640625" style="56" customWidth="1"/>
    <col min="7944" max="7944" width="0.88671875" style="56" customWidth="1"/>
    <col min="7945" max="7945" width="6.6640625" style="56" customWidth="1"/>
    <col min="7946" max="8188" width="8.88671875" style="56"/>
    <col min="8189" max="8189" width="7.44140625" style="56" bestFit="1" customWidth="1"/>
    <col min="8190" max="8190" width="85.6640625" style="56" customWidth="1"/>
    <col min="8191" max="8191" width="13.109375" style="56" bestFit="1" customWidth="1"/>
    <col min="8192" max="8192" width="0.88671875" style="56" customWidth="1"/>
    <col min="8193" max="8193" width="14" style="56" customWidth="1"/>
    <col min="8194" max="8194" width="1.6640625" style="56" customWidth="1"/>
    <col min="8195" max="8195" width="6.6640625" style="56" customWidth="1"/>
    <col min="8196" max="8196" width="0.88671875" style="56" customWidth="1"/>
    <col min="8197" max="8197" width="6.6640625" style="56" customWidth="1"/>
    <col min="8198" max="8198" width="0.88671875" style="56" customWidth="1"/>
    <col min="8199" max="8199" width="6.6640625" style="56" customWidth="1"/>
    <col min="8200" max="8200" width="0.88671875" style="56" customWidth="1"/>
    <col min="8201" max="8201" width="6.6640625" style="56" customWidth="1"/>
    <col min="8202" max="8444" width="8.88671875" style="56"/>
    <col min="8445" max="8445" width="7.44140625" style="56" bestFit="1" customWidth="1"/>
    <col min="8446" max="8446" width="85.6640625" style="56" customWidth="1"/>
    <col min="8447" max="8447" width="13.109375" style="56" bestFit="1" customWidth="1"/>
    <col min="8448" max="8448" width="0.88671875" style="56" customWidth="1"/>
    <col min="8449" max="8449" width="14" style="56" customWidth="1"/>
    <col min="8450" max="8450" width="1.6640625" style="56" customWidth="1"/>
    <col min="8451" max="8451" width="6.6640625" style="56" customWidth="1"/>
    <col min="8452" max="8452" width="0.88671875" style="56" customWidth="1"/>
    <col min="8453" max="8453" width="6.6640625" style="56" customWidth="1"/>
    <col min="8454" max="8454" width="0.88671875" style="56" customWidth="1"/>
    <col min="8455" max="8455" width="6.6640625" style="56" customWidth="1"/>
    <col min="8456" max="8456" width="0.88671875" style="56" customWidth="1"/>
    <col min="8457" max="8457" width="6.6640625" style="56" customWidth="1"/>
    <col min="8458" max="8700" width="8.88671875" style="56"/>
    <col min="8701" max="8701" width="7.44140625" style="56" bestFit="1" customWidth="1"/>
    <col min="8702" max="8702" width="85.6640625" style="56" customWidth="1"/>
    <col min="8703" max="8703" width="13.109375" style="56" bestFit="1" customWidth="1"/>
    <col min="8704" max="8704" width="0.88671875" style="56" customWidth="1"/>
    <col min="8705" max="8705" width="14" style="56" customWidth="1"/>
    <col min="8706" max="8706" width="1.6640625" style="56" customWidth="1"/>
    <col min="8707" max="8707" width="6.6640625" style="56" customWidth="1"/>
    <col min="8708" max="8708" width="0.88671875" style="56" customWidth="1"/>
    <col min="8709" max="8709" width="6.6640625" style="56" customWidth="1"/>
    <col min="8710" max="8710" width="0.88671875" style="56" customWidth="1"/>
    <col min="8711" max="8711" width="6.6640625" style="56" customWidth="1"/>
    <col min="8712" max="8712" width="0.88671875" style="56" customWidth="1"/>
    <col min="8713" max="8713" width="6.6640625" style="56" customWidth="1"/>
    <col min="8714" max="8956" width="8.88671875" style="56"/>
    <col min="8957" max="8957" width="7.44140625" style="56" bestFit="1" customWidth="1"/>
    <col min="8958" max="8958" width="85.6640625" style="56" customWidth="1"/>
    <col min="8959" max="8959" width="13.109375" style="56" bestFit="1" customWidth="1"/>
    <col min="8960" max="8960" width="0.88671875" style="56" customWidth="1"/>
    <col min="8961" max="8961" width="14" style="56" customWidth="1"/>
    <col min="8962" max="8962" width="1.6640625" style="56" customWidth="1"/>
    <col min="8963" max="8963" width="6.6640625" style="56" customWidth="1"/>
    <col min="8964" max="8964" width="0.88671875" style="56" customWidth="1"/>
    <col min="8965" max="8965" width="6.6640625" style="56" customWidth="1"/>
    <col min="8966" max="8966" width="0.88671875" style="56" customWidth="1"/>
    <col min="8967" max="8967" width="6.6640625" style="56" customWidth="1"/>
    <col min="8968" max="8968" width="0.88671875" style="56" customWidth="1"/>
    <col min="8969" max="8969" width="6.6640625" style="56" customWidth="1"/>
    <col min="8970" max="9212" width="8.88671875" style="56"/>
    <col min="9213" max="9213" width="7.44140625" style="56" bestFit="1" customWidth="1"/>
    <col min="9214" max="9214" width="85.6640625" style="56" customWidth="1"/>
    <col min="9215" max="9215" width="13.109375" style="56" bestFit="1" customWidth="1"/>
    <col min="9216" max="9216" width="0.88671875" style="56" customWidth="1"/>
    <col min="9217" max="9217" width="14" style="56" customWidth="1"/>
    <col min="9218" max="9218" width="1.6640625" style="56" customWidth="1"/>
    <col min="9219" max="9219" width="6.6640625" style="56" customWidth="1"/>
    <col min="9220" max="9220" width="0.88671875" style="56" customWidth="1"/>
    <col min="9221" max="9221" width="6.6640625" style="56" customWidth="1"/>
    <col min="9222" max="9222" width="0.88671875" style="56" customWidth="1"/>
    <col min="9223" max="9223" width="6.6640625" style="56" customWidth="1"/>
    <col min="9224" max="9224" width="0.88671875" style="56" customWidth="1"/>
    <col min="9225" max="9225" width="6.6640625" style="56" customWidth="1"/>
    <col min="9226" max="9468" width="8.88671875" style="56"/>
    <col min="9469" max="9469" width="7.44140625" style="56" bestFit="1" customWidth="1"/>
    <col min="9470" max="9470" width="85.6640625" style="56" customWidth="1"/>
    <col min="9471" max="9471" width="13.109375" style="56" bestFit="1" customWidth="1"/>
    <col min="9472" max="9472" width="0.88671875" style="56" customWidth="1"/>
    <col min="9473" max="9473" width="14" style="56" customWidth="1"/>
    <col min="9474" max="9474" width="1.6640625" style="56" customWidth="1"/>
    <col min="9475" max="9475" width="6.6640625" style="56" customWidth="1"/>
    <col min="9476" max="9476" width="0.88671875" style="56" customWidth="1"/>
    <col min="9477" max="9477" width="6.6640625" style="56" customWidth="1"/>
    <col min="9478" max="9478" width="0.88671875" style="56" customWidth="1"/>
    <col min="9479" max="9479" width="6.6640625" style="56" customWidth="1"/>
    <col min="9480" max="9480" width="0.88671875" style="56" customWidth="1"/>
    <col min="9481" max="9481" width="6.6640625" style="56" customWidth="1"/>
    <col min="9482" max="9724" width="8.88671875" style="56"/>
    <col min="9725" max="9725" width="7.44140625" style="56" bestFit="1" customWidth="1"/>
    <col min="9726" max="9726" width="85.6640625" style="56" customWidth="1"/>
    <col min="9727" max="9727" width="13.109375" style="56" bestFit="1" customWidth="1"/>
    <col min="9728" max="9728" width="0.88671875" style="56" customWidth="1"/>
    <col min="9729" max="9729" width="14" style="56" customWidth="1"/>
    <col min="9730" max="9730" width="1.6640625" style="56" customWidth="1"/>
    <col min="9731" max="9731" width="6.6640625" style="56" customWidth="1"/>
    <col min="9732" max="9732" width="0.88671875" style="56" customWidth="1"/>
    <col min="9733" max="9733" width="6.6640625" style="56" customWidth="1"/>
    <col min="9734" max="9734" width="0.88671875" style="56" customWidth="1"/>
    <col min="9735" max="9735" width="6.6640625" style="56" customWidth="1"/>
    <col min="9736" max="9736" width="0.88671875" style="56" customWidth="1"/>
    <col min="9737" max="9737" width="6.6640625" style="56" customWidth="1"/>
    <col min="9738" max="9980" width="8.88671875" style="56"/>
    <col min="9981" max="9981" width="7.44140625" style="56" bestFit="1" customWidth="1"/>
    <col min="9982" max="9982" width="85.6640625" style="56" customWidth="1"/>
    <col min="9983" max="9983" width="13.109375" style="56" bestFit="1" customWidth="1"/>
    <col min="9984" max="9984" width="0.88671875" style="56" customWidth="1"/>
    <col min="9985" max="9985" width="14" style="56" customWidth="1"/>
    <col min="9986" max="9986" width="1.6640625" style="56" customWidth="1"/>
    <col min="9987" max="9987" width="6.6640625" style="56" customWidth="1"/>
    <col min="9988" max="9988" width="0.88671875" style="56" customWidth="1"/>
    <col min="9989" max="9989" width="6.6640625" style="56" customWidth="1"/>
    <col min="9990" max="9990" width="0.88671875" style="56" customWidth="1"/>
    <col min="9991" max="9991" width="6.6640625" style="56" customWidth="1"/>
    <col min="9992" max="9992" width="0.88671875" style="56" customWidth="1"/>
    <col min="9993" max="9993" width="6.6640625" style="56" customWidth="1"/>
    <col min="9994" max="10236" width="8.88671875" style="56"/>
    <col min="10237" max="10237" width="7.44140625" style="56" bestFit="1" customWidth="1"/>
    <col min="10238" max="10238" width="85.6640625" style="56" customWidth="1"/>
    <col min="10239" max="10239" width="13.109375" style="56" bestFit="1" customWidth="1"/>
    <col min="10240" max="10240" width="0.88671875" style="56" customWidth="1"/>
    <col min="10241" max="10241" width="14" style="56" customWidth="1"/>
    <col min="10242" max="10242" width="1.6640625" style="56" customWidth="1"/>
    <col min="10243" max="10243" width="6.6640625" style="56" customWidth="1"/>
    <col min="10244" max="10244" width="0.88671875" style="56" customWidth="1"/>
    <col min="10245" max="10245" width="6.6640625" style="56" customWidth="1"/>
    <col min="10246" max="10246" width="0.88671875" style="56" customWidth="1"/>
    <col min="10247" max="10247" width="6.6640625" style="56" customWidth="1"/>
    <col min="10248" max="10248" width="0.88671875" style="56" customWidth="1"/>
    <col min="10249" max="10249" width="6.6640625" style="56" customWidth="1"/>
    <col min="10250" max="10492" width="8.88671875" style="56"/>
    <col min="10493" max="10493" width="7.44140625" style="56" bestFit="1" customWidth="1"/>
    <col min="10494" max="10494" width="85.6640625" style="56" customWidth="1"/>
    <col min="10495" max="10495" width="13.109375" style="56" bestFit="1" customWidth="1"/>
    <col min="10496" max="10496" width="0.88671875" style="56" customWidth="1"/>
    <col min="10497" max="10497" width="14" style="56" customWidth="1"/>
    <col min="10498" max="10498" width="1.6640625" style="56" customWidth="1"/>
    <col min="10499" max="10499" width="6.6640625" style="56" customWidth="1"/>
    <col min="10500" max="10500" width="0.88671875" style="56" customWidth="1"/>
    <col min="10501" max="10501" width="6.6640625" style="56" customWidth="1"/>
    <col min="10502" max="10502" width="0.88671875" style="56" customWidth="1"/>
    <col min="10503" max="10503" width="6.6640625" style="56" customWidth="1"/>
    <col min="10504" max="10504" width="0.88671875" style="56" customWidth="1"/>
    <col min="10505" max="10505" width="6.6640625" style="56" customWidth="1"/>
    <col min="10506" max="10748" width="8.88671875" style="56"/>
    <col min="10749" max="10749" width="7.44140625" style="56" bestFit="1" customWidth="1"/>
    <col min="10750" max="10750" width="85.6640625" style="56" customWidth="1"/>
    <col min="10751" max="10751" width="13.109375" style="56" bestFit="1" customWidth="1"/>
    <col min="10752" max="10752" width="0.88671875" style="56" customWidth="1"/>
    <col min="10753" max="10753" width="14" style="56" customWidth="1"/>
    <col min="10754" max="10754" width="1.6640625" style="56" customWidth="1"/>
    <col min="10755" max="10755" width="6.6640625" style="56" customWidth="1"/>
    <col min="10756" max="10756" width="0.88671875" style="56" customWidth="1"/>
    <col min="10757" max="10757" width="6.6640625" style="56" customWidth="1"/>
    <col min="10758" max="10758" width="0.88671875" style="56" customWidth="1"/>
    <col min="10759" max="10759" width="6.6640625" style="56" customWidth="1"/>
    <col min="10760" max="10760" width="0.88671875" style="56" customWidth="1"/>
    <col min="10761" max="10761" width="6.6640625" style="56" customWidth="1"/>
    <col min="10762" max="11004" width="8.88671875" style="56"/>
    <col min="11005" max="11005" width="7.44140625" style="56" bestFit="1" customWidth="1"/>
    <col min="11006" max="11006" width="85.6640625" style="56" customWidth="1"/>
    <col min="11007" max="11007" width="13.109375" style="56" bestFit="1" customWidth="1"/>
    <col min="11008" max="11008" width="0.88671875" style="56" customWidth="1"/>
    <col min="11009" max="11009" width="14" style="56" customWidth="1"/>
    <col min="11010" max="11010" width="1.6640625" style="56" customWidth="1"/>
    <col min="11011" max="11011" width="6.6640625" style="56" customWidth="1"/>
    <col min="11012" max="11012" width="0.88671875" style="56" customWidth="1"/>
    <col min="11013" max="11013" width="6.6640625" style="56" customWidth="1"/>
    <col min="11014" max="11014" width="0.88671875" style="56" customWidth="1"/>
    <col min="11015" max="11015" width="6.6640625" style="56" customWidth="1"/>
    <col min="11016" max="11016" width="0.88671875" style="56" customWidth="1"/>
    <col min="11017" max="11017" width="6.6640625" style="56" customWidth="1"/>
    <col min="11018" max="11260" width="8.88671875" style="56"/>
    <col min="11261" max="11261" width="7.44140625" style="56" bestFit="1" customWidth="1"/>
    <col min="11262" max="11262" width="85.6640625" style="56" customWidth="1"/>
    <col min="11263" max="11263" width="13.109375" style="56" bestFit="1" customWidth="1"/>
    <col min="11264" max="11264" width="0.88671875" style="56" customWidth="1"/>
    <col min="11265" max="11265" width="14" style="56" customWidth="1"/>
    <col min="11266" max="11266" width="1.6640625" style="56" customWidth="1"/>
    <col min="11267" max="11267" width="6.6640625" style="56" customWidth="1"/>
    <col min="11268" max="11268" width="0.88671875" style="56" customWidth="1"/>
    <col min="11269" max="11269" width="6.6640625" style="56" customWidth="1"/>
    <col min="11270" max="11270" width="0.88671875" style="56" customWidth="1"/>
    <col min="11271" max="11271" width="6.6640625" style="56" customWidth="1"/>
    <col min="11272" max="11272" width="0.88671875" style="56" customWidth="1"/>
    <col min="11273" max="11273" width="6.6640625" style="56" customWidth="1"/>
    <col min="11274" max="11516" width="8.88671875" style="56"/>
    <col min="11517" max="11517" width="7.44140625" style="56" bestFit="1" customWidth="1"/>
    <col min="11518" max="11518" width="85.6640625" style="56" customWidth="1"/>
    <col min="11519" max="11519" width="13.109375" style="56" bestFit="1" customWidth="1"/>
    <col min="11520" max="11520" width="0.88671875" style="56" customWidth="1"/>
    <col min="11521" max="11521" width="14" style="56" customWidth="1"/>
    <col min="11522" max="11522" width="1.6640625" style="56" customWidth="1"/>
    <col min="11523" max="11523" width="6.6640625" style="56" customWidth="1"/>
    <col min="11524" max="11524" width="0.88671875" style="56" customWidth="1"/>
    <col min="11525" max="11525" width="6.6640625" style="56" customWidth="1"/>
    <col min="11526" max="11526" width="0.88671875" style="56" customWidth="1"/>
    <col min="11527" max="11527" width="6.6640625" style="56" customWidth="1"/>
    <col min="11528" max="11528" width="0.88671875" style="56" customWidth="1"/>
    <col min="11529" max="11529" width="6.6640625" style="56" customWidth="1"/>
    <col min="11530" max="11772" width="8.88671875" style="56"/>
    <col min="11773" max="11773" width="7.44140625" style="56" bestFit="1" customWidth="1"/>
    <col min="11774" max="11774" width="85.6640625" style="56" customWidth="1"/>
    <col min="11775" max="11775" width="13.109375" style="56" bestFit="1" customWidth="1"/>
    <col min="11776" max="11776" width="0.88671875" style="56" customWidth="1"/>
    <col min="11777" max="11777" width="14" style="56" customWidth="1"/>
    <col min="11778" max="11778" width="1.6640625" style="56" customWidth="1"/>
    <col min="11779" max="11779" width="6.6640625" style="56" customWidth="1"/>
    <col min="11780" max="11780" width="0.88671875" style="56" customWidth="1"/>
    <col min="11781" max="11781" width="6.6640625" style="56" customWidth="1"/>
    <col min="11782" max="11782" width="0.88671875" style="56" customWidth="1"/>
    <col min="11783" max="11783" width="6.6640625" style="56" customWidth="1"/>
    <col min="11784" max="11784" width="0.88671875" style="56" customWidth="1"/>
    <col min="11785" max="11785" width="6.6640625" style="56" customWidth="1"/>
    <col min="11786" max="12028" width="8.88671875" style="56"/>
    <col min="12029" max="12029" width="7.44140625" style="56" bestFit="1" customWidth="1"/>
    <col min="12030" max="12030" width="85.6640625" style="56" customWidth="1"/>
    <col min="12031" max="12031" width="13.109375" style="56" bestFit="1" customWidth="1"/>
    <col min="12032" max="12032" width="0.88671875" style="56" customWidth="1"/>
    <col min="12033" max="12033" width="14" style="56" customWidth="1"/>
    <col min="12034" max="12034" width="1.6640625" style="56" customWidth="1"/>
    <col min="12035" max="12035" width="6.6640625" style="56" customWidth="1"/>
    <col min="12036" max="12036" width="0.88671875" style="56" customWidth="1"/>
    <col min="12037" max="12037" width="6.6640625" style="56" customWidth="1"/>
    <col min="12038" max="12038" width="0.88671875" style="56" customWidth="1"/>
    <col min="12039" max="12039" width="6.6640625" style="56" customWidth="1"/>
    <col min="12040" max="12040" width="0.88671875" style="56" customWidth="1"/>
    <col min="12041" max="12041" width="6.6640625" style="56" customWidth="1"/>
    <col min="12042" max="12284" width="8.88671875" style="56"/>
    <col min="12285" max="12285" width="7.44140625" style="56" bestFit="1" customWidth="1"/>
    <col min="12286" max="12286" width="85.6640625" style="56" customWidth="1"/>
    <col min="12287" max="12287" width="13.109375" style="56" bestFit="1" customWidth="1"/>
    <col min="12288" max="12288" width="0.88671875" style="56" customWidth="1"/>
    <col min="12289" max="12289" width="14" style="56" customWidth="1"/>
    <col min="12290" max="12290" width="1.6640625" style="56" customWidth="1"/>
    <col min="12291" max="12291" width="6.6640625" style="56" customWidth="1"/>
    <col min="12292" max="12292" width="0.88671875" style="56" customWidth="1"/>
    <col min="12293" max="12293" width="6.6640625" style="56" customWidth="1"/>
    <col min="12294" max="12294" width="0.88671875" style="56" customWidth="1"/>
    <col min="12295" max="12295" width="6.6640625" style="56" customWidth="1"/>
    <col min="12296" max="12296" width="0.88671875" style="56" customWidth="1"/>
    <col min="12297" max="12297" width="6.6640625" style="56" customWidth="1"/>
    <col min="12298" max="12540" width="8.88671875" style="56"/>
    <col min="12541" max="12541" width="7.44140625" style="56" bestFit="1" customWidth="1"/>
    <col min="12542" max="12542" width="85.6640625" style="56" customWidth="1"/>
    <col min="12543" max="12543" width="13.109375" style="56" bestFit="1" customWidth="1"/>
    <col min="12544" max="12544" width="0.88671875" style="56" customWidth="1"/>
    <col min="12545" max="12545" width="14" style="56" customWidth="1"/>
    <col min="12546" max="12546" width="1.6640625" style="56" customWidth="1"/>
    <col min="12547" max="12547" width="6.6640625" style="56" customWidth="1"/>
    <col min="12548" max="12548" width="0.88671875" style="56" customWidth="1"/>
    <col min="12549" max="12549" width="6.6640625" style="56" customWidth="1"/>
    <col min="12550" max="12550" width="0.88671875" style="56" customWidth="1"/>
    <col min="12551" max="12551" width="6.6640625" style="56" customWidth="1"/>
    <col min="12552" max="12552" width="0.88671875" style="56" customWidth="1"/>
    <col min="12553" max="12553" width="6.6640625" style="56" customWidth="1"/>
    <col min="12554" max="12796" width="8.88671875" style="56"/>
    <col min="12797" max="12797" width="7.44140625" style="56" bestFit="1" customWidth="1"/>
    <col min="12798" max="12798" width="85.6640625" style="56" customWidth="1"/>
    <col min="12799" max="12799" width="13.109375" style="56" bestFit="1" customWidth="1"/>
    <col min="12800" max="12800" width="0.88671875" style="56" customWidth="1"/>
    <col min="12801" max="12801" width="14" style="56" customWidth="1"/>
    <col min="12802" max="12802" width="1.6640625" style="56" customWidth="1"/>
    <col min="12803" max="12803" width="6.6640625" style="56" customWidth="1"/>
    <col min="12804" max="12804" width="0.88671875" style="56" customWidth="1"/>
    <col min="12805" max="12805" width="6.6640625" style="56" customWidth="1"/>
    <col min="12806" max="12806" width="0.88671875" style="56" customWidth="1"/>
    <col min="12807" max="12807" width="6.6640625" style="56" customWidth="1"/>
    <col min="12808" max="12808" width="0.88671875" style="56" customWidth="1"/>
    <col min="12809" max="12809" width="6.6640625" style="56" customWidth="1"/>
    <col min="12810" max="13052" width="8.88671875" style="56"/>
    <col min="13053" max="13053" width="7.44140625" style="56" bestFit="1" customWidth="1"/>
    <col min="13054" max="13054" width="85.6640625" style="56" customWidth="1"/>
    <col min="13055" max="13055" width="13.109375" style="56" bestFit="1" customWidth="1"/>
    <col min="13056" max="13056" width="0.88671875" style="56" customWidth="1"/>
    <col min="13057" max="13057" width="14" style="56" customWidth="1"/>
    <col min="13058" max="13058" width="1.6640625" style="56" customWidth="1"/>
    <col min="13059" max="13059" width="6.6640625" style="56" customWidth="1"/>
    <col min="13060" max="13060" width="0.88671875" style="56" customWidth="1"/>
    <col min="13061" max="13061" width="6.6640625" style="56" customWidth="1"/>
    <col min="13062" max="13062" width="0.88671875" style="56" customWidth="1"/>
    <col min="13063" max="13063" width="6.6640625" style="56" customWidth="1"/>
    <col min="13064" max="13064" width="0.88671875" style="56" customWidth="1"/>
    <col min="13065" max="13065" width="6.6640625" style="56" customWidth="1"/>
    <col min="13066" max="13308" width="8.88671875" style="56"/>
    <col min="13309" max="13309" width="7.44140625" style="56" bestFit="1" customWidth="1"/>
    <col min="13310" max="13310" width="85.6640625" style="56" customWidth="1"/>
    <col min="13311" max="13311" width="13.109375" style="56" bestFit="1" customWidth="1"/>
    <col min="13312" max="13312" width="0.88671875" style="56" customWidth="1"/>
    <col min="13313" max="13313" width="14" style="56" customWidth="1"/>
    <col min="13314" max="13314" width="1.6640625" style="56" customWidth="1"/>
    <col min="13315" max="13315" width="6.6640625" style="56" customWidth="1"/>
    <col min="13316" max="13316" width="0.88671875" style="56" customWidth="1"/>
    <col min="13317" max="13317" width="6.6640625" style="56" customWidth="1"/>
    <col min="13318" max="13318" width="0.88671875" style="56" customWidth="1"/>
    <col min="13319" max="13319" width="6.6640625" style="56" customWidth="1"/>
    <col min="13320" max="13320" width="0.88671875" style="56" customWidth="1"/>
    <col min="13321" max="13321" width="6.6640625" style="56" customWidth="1"/>
    <col min="13322" max="13564" width="8.88671875" style="56"/>
    <col min="13565" max="13565" width="7.44140625" style="56" bestFit="1" customWidth="1"/>
    <col min="13566" max="13566" width="85.6640625" style="56" customWidth="1"/>
    <col min="13567" max="13567" width="13.109375" style="56" bestFit="1" customWidth="1"/>
    <col min="13568" max="13568" width="0.88671875" style="56" customWidth="1"/>
    <col min="13569" max="13569" width="14" style="56" customWidth="1"/>
    <col min="13570" max="13570" width="1.6640625" style="56" customWidth="1"/>
    <col min="13571" max="13571" width="6.6640625" style="56" customWidth="1"/>
    <col min="13572" max="13572" width="0.88671875" style="56" customWidth="1"/>
    <col min="13573" max="13573" width="6.6640625" style="56" customWidth="1"/>
    <col min="13574" max="13574" width="0.88671875" style="56" customWidth="1"/>
    <col min="13575" max="13575" width="6.6640625" style="56" customWidth="1"/>
    <col min="13576" max="13576" width="0.88671875" style="56" customWidth="1"/>
    <col min="13577" max="13577" width="6.6640625" style="56" customWidth="1"/>
    <col min="13578" max="13820" width="8.88671875" style="56"/>
    <col min="13821" max="13821" width="7.44140625" style="56" bestFit="1" customWidth="1"/>
    <col min="13822" max="13822" width="85.6640625" style="56" customWidth="1"/>
    <col min="13823" max="13823" width="13.109375" style="56" bestFit="1" customWidth="1"/>
    <col min="13824" max="13824" width="0.88671875" style="56" customWidth="1"/>
    <col min="13825" max="13825" width="14" style="56" customWidth="1"/>
    <col min="13826" max="13826" width="1.6640625" style="56" customWidth="1"/>
    <col min="13827" max="13827" width="6.6640625" style="56" customWidth="1"/>
    <col min="13828" max="13828" width="0.88671875" style="56" customWidth="1"/>
    <col min="13829" max="13829" width="6.6640625" style="56" customWidth="1"/>
    <col min="13830" max="13830" width="0.88671875" style="56" customWidth="1"/>
    <col min="13831" max="13831" width="6.6640625" style="56" customWidth="1"/>
    <col min="13832" max="13832" width="0.88671875" style="56" customWidth="1"/>
    <col min="13833" max="13833" width="6.6640625" style="56" customWidth="1"/>
    <col min="13834" max="14076" width="8.88671875" style="56"/>
    <col min="14077" max="14077" width="7.44140625" style="56" bestFit="1" customWidth="1"/>
    <col min="14078" max="14078" width="85.6640625" style="56" customWidth="1"/>
    <col min="14079" max="14079" width="13.109375" style="56" bestFit="1" customWidth="1"/>
    <col min="14080" max="14080" width="0.88671875" style="56" customWidth="1"/>
    <col min="14081" max="14081" width="14" style="56" customWidth="1"/>
    <col min="14082" max="14082" width="1.6640625" style="56" customWidth="1"/>
    <col min="14083" max="14083" width="6.6640625" style="56" customWidth="1"/>
    <col min="14084" max="14084" width="0.88671875" style="56" customWidth="1"/>
    <col min="14085" max="14085" width="6.6640625" style="56" customWidth="1"/>
    <col min="14086" max="14086" width="0.88671875" style="56" customWidth="1"/>
    <col min="14087" max="14087" width="6.6640625" style="56" customWidth="1"/>
    <col min="14088" max="14088" width="0.88671875" style="56" customWidth="1"/>
    <col min="14089" max="14089" width="6.6640625" style="56" customWidth="1"/>
    <col min="14090" max="14332" width="8.88671875" style="56"/>
    <col min="14333" max="14333" width="7.44140625" style="56" bestFit="1" customWidth="1"/>
    <col min="14334" max="14334" width="85.6640625" style="56" customWidth="1"/>
    <col min="14335" max="14335" width="13.109375" style="56" bestFit="1" customWidth="1"/>
    <col min="14336" max="14336" width="0.88671875" style="56" customWidth="1"/>
    <col min="14337" max="14337" width="14" style="56" customWidth="1"/>
    <col min="14338" max="14338" width="1.6640625" style="56" customWidth="1"/>
    <col min="14339" max="14339" width="6.6640625" style="56" customWidth="1"/>
    <col min="14340" max="14340" width="0.88671875" style="56" customWidth="1"/>
    <col min="14341" max="14341" width="6.6640625" style="56" customWidth="1"/>
    <col min="14342" max="14342" width="0.88671875" style="56" customWidth="1"/>
    <col min="14343" max="14343" width="6.6640625" style="56" customWidth="1"/>
    <col min="14344" max="14344" width="0.88671875" style="56" customWidth="1"/>
    <col min="14345" max="14345" width="6.6640625" style="56" customWidth="1"/>
    <col min="14346" max="14588" width="8.88671875" style="56"/>
    <col min="14589" max="14589" width="7.44140625" style="56" bestFit="1" customWidth="1"/>
    <col min="14590" max="14590" width="85.6640625" style="56" customWidth="1"/>
    <col min="14591" max="14591" width="13.109375" style="56" bestFit="1" customWidth="1"/>
    <col min="14592" max="14592" width="0.88671875" style="56" customWidth="1"/>
    <col min="14593" max="14593" width="14" style="56" customWidth="1"/>
    <col min="14594" max="14594" width="1.6640625" style="56" customWidth="1"/>
    <col min="14595" max="14595" width="6.6640625" style="56" customWidth="1"/>
    <col min="14596" max="14596" width="0.88671875" style="56" customWidth="1"/>
    <col min="14597" max="14597" width="6.6640625" style="56" customWidth="1"/>
    <col min="14598" max="14598" width="0.88671875" style="56" customWidth="1"/>
    <col min="14599" max="14599" width="6.6640625" style="56" customWidth="1"/>
    <col min="14600" max="14600" width="0.88671875" style="56" customWidth="1"/>
    <col min="14601" max="14601" width="6.6640625" style="56" customWidth="1"/>
    <col min="14602" max="14844" width="8.88671875" style="56"/>
    <col min="14845" max="14845" width="7.44140625" style="56" bestFit="1" customWidth="1"/>
    <col min="14846" max="14846" width="85.6640625" style="56" customWidth="1"/>
    <col min="14847" max="14847" width="13.109375" style="56" bestFit="1" customWidth="1"/>
    <col min="14848" max="14848" width="0.88671875" style="56" customWidth="1"/>
    <col min="14849" max="14849" width="14" style="56" customWidth="1"/>
    <col min="14850" max="14850" width="1.6640625" style="56" customWidth="1"/>
    <col min="14851" max="14851" width="6.6640625" style="56" customWidth="1"/>
    <col min="14852" max="14852" width="0.88671875" style="56" customWidth="1"/>
    <col min="14853" max="14853" width="6.6640625" style="56" customWidth="1"/>
    <col min="14854" max="14854" width="0.88671875" style="56" customWidth="1"/>
    <col min="14855" max="14855" width="6.6640625" style="56" customWidth="1"/>
    <col min="14856" max="14856" width="0.88671875" style="56" customWidth="1"/>
    <col min="14857" max="14857" width="6.6640625" style="56" customWidth="1"/>
    <col min="14858" max="15100" width="8.88671875" style="56"/>
    <col min="15101" max="15101" width="7.44140625" style="56" bestFit="1" customWidth="1"/>
    <col min="15102" max="15102" width="85.6640625" style="56" customWidth="1"/>
    <col min="15103" max="15103" width="13.109375" style="56" bestFit="1" customWidth="1"/>
    <col min="15104" max="15104" width="0.88671875" style="56" customWidth="1"/>
    <col min="15105" max="15105" width="14" style="56" customWidth="1"/>
    <col min="15106" max="15106" width="1.6640625" style="56" customWidth="1"/>
    <col min="15107" max="15107" width="6.6640625" style="56" customWidth="1"/>
    <col min="15108" max="15108" width="0.88671875" style="56" customWidth="1"/>
    <col min="15109" max="15109" width="6.6640625" style="56" customWidth="1"/>
    <col min="15110" max="15110" width="0.88671875" style="56" customWidth="1"/>
    <col min="15111" max="15111" width="6.6640625" style="56" customWidth="1"/>
    <col min="15112" max="15112" width="0.88671875" style="56" customWidth="1"/>
    <col min="15113" max="15113" width="6.6640625" style="56" customWidth="1"/>
    <col min="15114" max="15356" width="8.88671875" style="56"/>
    <col min="15357" max="15357" width="7.44140625" style="56" bestFit="1" customWidth="1"/>
    <col min="15358" max="15358" width="85.6640625" style="56" customWidth="1"/>
    <col min="15359" max="15359" width="13.109375" style="56" bestFit="1" customWidth="1"/>
    <col min="15360" max="15360" width="0.88671875" style="56" customWidth="1"/>
    <col min="15361" max="15361" width="14" style="56" customWidth="1"/>
    <col min="15362" max="15362" width="1.6640625" style="56" customWidth="1"/>
    <col min="15363" max="15363" width="6.6640625" style="56" customWidth="1"/>
    <col min="15364" max="15364" width="0.88671875" style="56" customWidth="1"/>
    <col min="15365" max="15365" width="6.6640625" style="56" customWidth="1"/>
    <col min="15366" max="15366" width="0.88671875" style="56" customWidth="1"/>
    <col min="15367" max="15367" width="6.6640625" style="56" customWidth="1"/>
    <col min="15368" max="15368" width="0.88671875" style="56" customWidth="1"/>
    <col min="15369" max="15369" width="6.6640625" style="56" customWidth="1"/>
    <col min="15370" max="15612" width="8.88671875" style="56"/>
    <col min="15613" max="15613" width="7.44140625" style="56" bestFit="1" customWidth="1"/>
    <col min="15614" max="15614" width="85.6640625" style="56" customWidth="1"/>
    <col min="15615" max="15615" width="13.109375" style="56" bestFit="1" customWidth="1"/>
    <col min="15616" max="15616" width="0.88671875" style="56" customWidth="1"/>
    <col min="15617" max="15617" width="14" style="56" customWidth="1"/>
    <col min="15618" max="15618" width="1.6640625" style="56" customWidth="1"/>
    <col min="15619" max="15619" width="6.6640625" style="56" customWidth="1"/>
    <col min="15620" max="15620" width="0.88671875" style="56" customWidth="1"/>
    <col min="15621" max="15621" width="6.6640625" style="56" customWidth="1"/>
    <col min="15622" max="15622" width="0.88671875" style="56" customWidth="1"/>
    <col min="15623" max="15623" width="6.6640625" style="56" customWidth="1"/>
    <col min="15624" max="15624" width="0.88671875" style="56" customWidth="1"/>
    <col min="15625" max="15625" width="6.6640625" style="56" customWidth="1"/>
    <col min="15626" max="15868" width="8.88671875" style="56"/>
    <col min="15869" max="15869" width="7.44140625" style="56" bestFit="1" customWidth="1"/>
    <col min="15870" max="15870" width="85.6640625" style="56" customWidth="1"/>
    <col min="15871" max="15871" width="13.109375" style="56" bestFit="1" customWidth="1"/>
    <col min="15872" max="15872" width="0.88671875" style="56" customWidth="1"/>
    <col min="15873" max="15873" width="14" style="56" customWidth="1"/>
    <col min="15874" max="15874" width="1.6640625" style="56" customWidth="1"/>
    <col min="15875" max="15875" width="6.6640625" style="56" customWidth="1"/>
    <col min="15876" max="15876" width="0.88671875" style="56" customWidth="1"/>
    <col min="15877" max="15877" width="6.6640625" style="56" customWidth="1"/>
    <col min="15878" max="15878" width="0.88671875" style="56" customWidth="1"/>
    <col min="15879" max="15879" width="6.6640625" style="56" customWidth="1"/>
    <col min="15880" max="15880" width="0.88671875" style="56" customWidth="1"/>
    <col min="15881" max="15881" width="6.6640625" style="56" customWidth="1"/>
    <col min="15882" max="16124" width="8.88671875" style="56"/>
    <col min="16125" max="16125" width="7.44140625" style="56" bestFit="1" customWidth="1"/>
    <col min="16126" max="16126" width="85.6640625" style="56" customWidth="1"/>
    <col min="16127" max="16127" width="13.109375" style="56" bestFit="1" customWidth="1"/>
    <col min="16128" max="16128" width="0.88671875" style="56" customWidth="1"/>
    <col min="16129" max="16129" width="14" style="56" customWidth="1"/>
    <col min="16130" max="16130" width="1.6640625" style="56" customWidth="1"/>
    <col min="16131" max="16131" width="6.6640625" style="56" customWidth="1"/>
    <col min="16132" max="16132" width="0.88671875" style="56" customWidth="1"/>
    <col min="16133" max="16133" width="6.6640625" style="56" customWidth="1"/>
    <col min="16134" max="16134" width="0.88671875" style="56" customWidth="1"/>
    <col min="16135" max="16135" width="6.6640625" style="56" customWidth="1"/>
    <col min="16136" max="16136" width="0.88671875" style="56" customWidth="1"/>
    <col min="16137" max="16137" width="6.6640625" style="56" customWidth="1"/>
    <col min="16138" max="16384" width="8.88671875" style="56"/>
  </cols>
  <sheetData>
    <row r="1" spans="1:14" s="2" customFormat="1" ht="23.25" customHeight="1" x14ac:dyDescent="0.3">
      <c r="A1" s="1"/>
      <c r="B1" s="167" t="str">
        <f>'[3]Venituri iun 2014'!B1:S1</f>
        <v>Primaria Orasului Eforie</v>
      </c>
      <c r="C1" s="167"/>
      <c r="D1" s="167"/>
      <c r="E1" s="167"/>
      <c r="F1" s="167"/>
      <c r="G1" s="167"/>
      <c r="H1" s="167"/>
      <c r="I1" s="167"/>
      <c r="J1" s="167"/>
      <c r="L1" s="3"/>
      <c r="M1" s="3"/>
    </row>
    <row r="2" spans="1:14" s="9" customFormat="1" ht="15.75" customHeight="1" x14ac:dyDescent="0.3">
      <c r="A2" s="4"/>
      <c r="B2" s="5" t="str">
        <f>'[4]Comp ven executie oct SINTEZA'!B2</f>
        <v>Comparatie venituri executie bugetara dec 2025 vs dec 2024</v>
      </c>
      <c r="C2" s="6"/>
      <c r="D2" s="6"/>
      <c r="E2" s="6"/>
      <c r="F2" s="7"/>
      <c r="G2" s="168" t="s">
        <v>0</v>
      </c>
      <c r="H2" s="168"/>
      <c r="I2" s="168"/>
      <c r="J2" s="8"/>
      <c r="L2" s="10"/>
      <c r="M2" s="10"/>
    </row>
    <row r="3" spans="1:14" s="13" customFormat="1" ht="10.8" thickBot="1" x14ac:dyDescent="0.35">
      <c r="A3" s="11"/>
      <c r="B3" s="11"/>
      <c r="C3" s="11"/>
      <c r="D3" s="11"/>
      <c r="E3" s="11" t="str">
        <f>'[3]VP defalcate iun 2014'!E3</f>
        <v>Incasari realizate</v>
      </c>
      <c r="F3" s="11"/>
      <c r="G3" s="11" t="str">
        <f>E3</f>
        <v>Incasari realizate</v>
      </c>
      <c r="H3" s="12"/>
      <c r="I3" s="12"/>
      <c r="J3" s="12"/>
      <c r="L3" s="14"/>
      <c r="M3" s="14"/>
    </row>
    <row r="4" spans="1:14" s="21" customFormat="1" ht="10.8" thickBot="1" x14ac:dyDescent="0.25">
      <c r="A4" s="15" t="s">
        <v>1</v>
      </c>
      <c r="B4" s="16" t="s">
        <v>2</v>
      </c>
      <c r="C4" s="16" t="s">
        <v>3</v>
      </c>
      <c r="D4" s="17"/>
      <c r="E4" s="18">
        <v>45627</v>
      </c>
      <c r="F4" s="17"/>
      <c r="G4" s="18">
        <v>45992</v>
      </c>
      <c r="H4" s="19"/>
      <c r="I4" s="20" t="s">
        <v>4</v>
      </c>
      <c r="J4" s="19"/>
      <c r="L4" s="22"/>
      <c r="M4" s="22"/>
    </row>
    <row r="5" spans="1:14" s="21" customFormat="1" ht="13.8" x14ac:dyDescent="0.2">
      <c r="A5" s="23"/>
      <c r="B5" s="24"/>
      <c r="C5" s="25"/>
      <c r="D5" s="17"/>
      <c r="E5" s="26"/>
      <c r="F5" s="27"/>
      <c r="G5" s="26"/>
      <c r="H5" s="28"/>
      <c r="I5" s="29"/>
      <c r="J5" s="28"/>
      <c r="L5" s="30"/>
      <c r="M5" s="30"/>
    </row>
    <row r="6" spans="1:14" s="40" customFormat="1" ht="13.8" x14ac:dyDescent="0.25">
      <c r="A6" s="31">
        <v>1</v>
      </c>
      <c r="B6" s="32" t="s">
        <v>5</v>
      </c>
      <c r="C6" s="33" t="s">
        <v>6</v>
      </c>
      <c r="D6" s="34"/>
      <c r="E6" s="35">
        <v>102567423.47999999</v>
      </c>
      <c r="F6" s="36"/>
      <c r="G6" s="35">
        <f>G8+G98+G104+G112</f>
        <v>148021198.06999999</v>
      </c>
      <c r="H6" s="37"/>
      <c r="I6" s="38">
        <f>G6/E6</f>
        <v>1.4431599532073964</v>
      </c>
      <c r="J6" s="37"/>
      <c r="K6" s="39"/>
      <c r="L6" s="39"/>
      <c r="M6" s="39"/>
      <c r="N6" s="39"/>
    </row>
    <row r="7" spans="1:14" s="40" customFormat="1" ht="13.8" x14ac:dyDescent="0.25">
      <c r="A7" s="31">
        <v>2</v>
      </c>
      <c r="B7" s="32" t="s">
        <v>7</v>
      </c>
      <c r="C7" s="41" t="s">
        <v>8</v>
      </c>
      <c r="D7" s="42"/>
      <c r="E7" s="35">
        <v>45839181.549999997</v>
      </c>
      <c r="F7" s="43"/>
      <c r="G7" s="35">
        <f>G6-G39-G103-G96-G105-G113-G148-G154-G164</f>
        <v>59218713.759999998</v>
      </c>
      <c r="H7" s="37"/>
      <c r="I7" s="38">
        <f>G7/E7</f>
        <v>1.2918798232775166</v>
      </c>
      <c r="J7" s="37"/>
      <c r="K7" s="39"/>
      <c r="L7" s="39"/>
      <c r="M7" s="39"/>
      <c r="N7" s="39"/>
    </row>
    <row r="8" spans="1:14" s="40" customFormat="1" ht="13.8" x14ac:dyDescent="0.25">
      <c r="A8" s="44">
        <v>3</v>
      </c>
      <c r="B8" s="45" t="s">
        <v>9</v>
      </c>
      <c r="C8" s="46" t="s">
        <v>10</v>
      </c>
      <c r="D8" s="47"/>
      <c r="E8" s="48">
        <v>60724522.139999993</v>
      </c>
      <c r="F8" s="36"/>
      <c r="G8" s="48">
        <f>G9+G61</f>
        <v>73145144.939999998</v>
      </c>
      <c r="H8" s="37"/>
      <c r="I8" s="38">
        <f>G8/E8</f>
        <v>1.2045404782496985</v>
      </c>
      <c r="J8" s="37"/>
      <c r="K8" s="39"/>
      <c r="L8" s="39"/>
      <c r="M8" s="39"/>
      <c r="N8" s="39"/>
    </row>
    <row r="9" spans="1:14" ht="13.8" outlineLevel="1" x14ac:dyDescent="0.25">
      <c r="A9" s="49">
        <v>4</v>
      </c>
      <c r="B9" s="50" t="s">
        <v>11</v>
      </c>
      <c r="C9" s="51" t="s">
        <v>12</v>
      </c>
      <c r="D9" s="52"/>
      <c r="E9" s="53">
        <v>53890717.859999992</v>
      </c>
      <c r="F9" s="36"/>
      <c r="G9" s="53">
        <f>G10+G24+G27+G38+G58</f>
        <v>60828357.439999998</v>
      </c>
      <c r="H9" s="37"/>
      <c r="I9" s="38">
        <f>G9/E9</f>
        <v>1.1287353343116147</v>
      </c>
      <c r="J9" s="54"/>
      <c r="K9" s="55"/>
      <c r="N9" s="39"/>
    </row>
    <row r="10" spans="1:14" s="65" customFormat="1" ht="13.8" outlineLevel="1" x14ac:dyDescent="0.25">
      <c r="A10" s="57">
        <v>5</v>
      </c>
      <c r="B10" s="58" t="s">
        <v>13</v>
      </c>
      <c r="C10" s="59" t="s">
        <v>14</v>
      </c>
      <c r="D10" s="60"/>
      <c r="E10" s="61">
        <v>12925672.17</v>
      </c>
      <c r="F10" s="62"/>
      <c r="G10" s="61">
        <f>G11+G14+G21</f>
        <v>14208747.77</v>
      </c>
      <c r="H10" s="63"/>
      <c r="I10" s="38">
        <f>G10/E10</f>
        <v>1.0992656771055953</v>
      </c>
      <c r="J10" s="63"/>
      <c r="K10" s="64"/>
      <c r="L10" s="64"/>
      <c r="M10" s="64"/>
      <c r="N10" s="39"/>
    </row>
    <row r="11" spans="1:14" s="65" customFormat="1" ht="27.6" outlineLevel="2" x14ac:dyDescent="0.25">
      <c r="A11" s="57">
        <v>6</v>
      </c>
      <c r="B11" s="66" t="s">
        <v>15</v>
      </c>
      <c r="C11" s="59" t="s">
        <v>16</v>
      </c>
      <c r="D11" s="60"/>
      <c r="E11" s="61">
        <v>0</v>
      </c>
      <c r="F11" s="62"/>
      <c r="G11" s="61">
        <f>G12</f>
        <v>0</v>
      </c>
      <c r="H11" s="63"/>
      <c r="I11" s="67"/>
      <c r="J11" s="63"/>
      <c r="K11" s="64"/>
      <c r="L11" s="64"/>
      <c r="M11" s="64"/>
      <c r="N11" s="39"/>
    </row>
    <row r="12" spans="1:14" s="65" customFormat="1" ht="13.8" outlineLevel="2" x14ac:dyDescent="0.25">
      <c r="A12" s="57">
        <v>7</v>
      </c>
      <c r="B12" s="66" t="s">
        <v>17</v>
      </c>
      <c r="C12" s="68" t="s">
        <v>18</v>
      </c>
      <c r="D12" s="69"/>
      <c r="E12" s="61">
        <v>0</v>
      </c>
      <c r="F12" s="62"/>
      <c r="G12" s="61">
        <f>G13</f>
        <v>0</v>
      </c>
      <c r="H12" s="70"/>
      <c r="I12" s="67"/>
      <c r="J12" s="70"/>
      <c r="K12" s="64"/>
      <c r="L12" s="64"/>
      <c r="M12" s="64"/>
      <c r="N12" s="39"/>
    </row>
    <row r="13" spans="1:14" s="65" customFormat="1" ht="13.8" outlineLevel="3" x14ac:dyDescent="0.25">
      <c r="A13" s="71">
        <v>8</v>
      </c>
      <c r="B13" s="72" t="s">
        <v>19</v>
      </c>
      <c r="C13" s="73" t="s">
        <v>20</v>
      </c>
      <c r="D13" s="74"/>
      <c r="E13" s="75">
        <v>0</v>
      </c>
      <c r="F13" s="62"/>
      <c r="G13" s="75">
        <v>0</v>
      </c>
      <c r="H13" s="70"/>
      <c r="I13" s="67"/>
      <c r="J13" s="70"/>
      <c r="K13" s="64"/>
      <c r="L13" s="64"/>
      <c r="M13" s="64"/>
      <c r="N13" s="39"/>
    </row>
    <row r="14" spans="1:14" s="65" customFormat="1" ht="27.6" outlineLevel="2" x14ac:dyDescent="0.25">
      <c r="A14" s="57">
        <v>9</v>
      </c>
      <c r="B14" s="66" t="s">
        <v>21</v>
      </c>
      <c r="C14" s="59" t="s">
        <v>22</v>
      </c>
      <c r="D14" s="60"/>
      <c r="E14" s="61">
        <v>12925672.17</v>
      </c>
      <c r="F14" s="62"/>
      <c r="G14" s="61">
        <f>G15+G17</f>
        <v>14208747.77</v>
      </c>
      <c r="H14" s="63"/>
      <c r="I14" s="38">
        <f t="shared" ref="I14:I20" si="0">G14/E14</f>
        <v>1.0992656771055953</v>
      </c>
      <c r="J14" s="63"/>
      <c r="K14" s="64"/>
      <c r="L14" s="64"/>
      <c r="M14" s="64"/>
      <c r="N14" s="39"/>
    </row>
    <row r="15" spans="1:14" s="65" customFormat="1" ht="13.8" outlineLevel="2" x14ac:dyDescent="0.25">
      <c r="A15" s="57">
        <v>10</v>
      </c>
      <c r="B15" s="66" t="s">
        <v>23</v>
      </c>
      <c r="C15" s="68" t="s">
        <v>24</v>
      </c>
      <c r="D15" s="69"/>
      <c r="E15" s="61">
        <v>562589.5</v>
      </c>
      <c r="F15" s="62"/>
      <c r="G15" s="61">
        <f>G16</f>
        <v>587553.5</v>
      </c>
      <c r="H15" s="70"/>
      <c r="I15" s="76">
        <f>G15/E15</f>
        <v>1.0443733841459892</v>
      </c>
      <c r="J15" s="70"/>
      <c r="K15" s="64"/>
      <c r="L15" s="64"/>
      <c r="M15" s="64"/>
      <c r="N15" s="39"/>
    </row>
    <row r="16" spans="1:14" s="65" customFormat="1" ht="13.8" outlineLevel="2" x14ac:dyDescent="0.25">
      <c r="A16" s="71">
        <v>11</v>
      </c>
      <c r="B16" s="72" t="s">
        <v>25</v>
      </c>
      <c r="C16" s="73" t="s">
        <v>26</v>
      </c>
      <c r="D16" s="74"/>
      <c r="E16" s="75">
        <v>562589.5</v>
      </c>
      <c r="F16" s="62"/>
      <c r="G16" s="75">
        <v>587553.5</v>
      </c>
      <c r="H16" s="70"/>
      <c r="I16" s="76">
        <f t="shared" si="0"/>
        <v>1.0443733841459892</v>
      </c>
      <c r="J16" s="70"/>
      <c r="K16" s="64"/>
      <c r="L16" s="64"/>
      <c r="M16" s="64"/>
      <c r="N16" s="39"/>
    </row>
    <row r="17" spans="1:14" s="65" customFormat="1" ht="13.8" outlineLevel="2" x14ac:dyDescent="0.25">
      <c r="A17" s="57">
        <v>12</v>
      </c>
      <c r="B17" s="66" t="s">
        <v>27</v>
      </c>
      <c r="C17" s="68" t="s">
        <v>28</v>
      </c>
      <c r="D17" s="69"/>
      <c r="E17" s="61">
        <v>12363082.67</v>
      </c>
      <c r="F17" s="62"/>
      <c r="G17" s="61">
        <f>G18+G19+G20</f>
        <v>13621194.27</v>
      </c>
      <c r="H17" s="70"/>
      <c r="I17" s="38">
        <f t="shared" si="0"/>
        <v>1.1017635838554172</v>
      </c>
      <c r="J17" s="70"/>
      <c r="K17" s="64"/>
      <c r="L17" s="64"/>
      <c r="M17" s="64"/>
      <c r="N17" s="39"/>
    </row>
    <row r="18" spans="1:14" s="65" customFormat="1" ht="13.8" outlineLevel="2" x14ac:dyDescent="0.25">
      <c r="A18" s="71">
        <v>13</v>
      </c>
      <c r="B18" s="72" t="s">
        <v>29</v>
      </c>
      <c r="C18" s="73" t="s">
        <v>30</v>
      </c>
      <c r="D18" s="74"/>
      <c r="E18" s="75">
        <v>11013533.08</v>
      </c>
      <c r="F18" s="62"/>
      <c r="G18" s="75">
        <v>12585330.949999999</v>
      </c>
      <c r="H18" s="70"/>
      <c r="I18" s="38">
        <f t="shared" si="0"/>
        <v>1.1427151358771783</v>
      </c>
      <c r="J18" s="70"/>
      <c r="K18" s="64"/>
      <c r="L18" s="64"/>
      <c r="M18" s="64"/>
      <c r="N18" s="39"/>
    </row>
    <row r="19" spans="1:14" s="65" customFormat="1" ht="13.8" outlineLevel="3" x14ac:dyDescent="0.25">
      <c r="A19" s="71">
        <v>14</v>
      </c>
      <c r="B19" s="72" t="s">
        <v>31</v>
      </c>
      <c r="C19" s="73" t="s">
        <v>32</v>
      </c>
      <c r="D19" s="74"/>
      <c r="E19" s="75">
        <v>349585.75</v>
      </c>
      <c r="F19" s="62"/>
      <c r="G19" s="75">
        <v>1035863.32</v>
      </c>
      <c r="H19" s="70"/>
      <c r="I19" s="38">
        <f t="shared" si="0"/>
        <v>2.9631165457974187</v>
      </c>
      <c r="J19" s="70"/>
      <c r="K19" s="64"/>
      <c r="L19" s="64"/>
      <c r="M19" s="64"/>
      <c r="N19" s="39"/>
    </row>
    <row r="20" spans="1:14" s="65" customFormat="1" ht="13.8" outlineLevel="3" x14ac:dyDescent="0.25">
      <c r="A20" s="71">
        <f>A19+1</f>
        <v>15</v>
      </c>
      <c r="B20" s="72" t="s">
        <v>33</v>
      </c>
      <c r="C20" s="73" t="s">
        <v>34</v>
      </c>
      <c r="D20" s="74"/>
      <c r="E20" s="75">
        <v>999963.84</v>
      </c>
      <c r="F20" s="62"/>
      <c r="G20" s="75"/>
      <c r="H20" s="70"/>
      <c r="I20" s="77">
        <f t="shared" si="0"/>
        <v>0</v>
      </c>
      <c r="J20" s="70"/>
      <c r="K20" s="64"/>
      <c r="L20" s="64"/>
      <c r="M20" s="64"/>
      <c r="N20" s="39"/>
    </row>
    <row r="21" spans="1:14" s="65" customFormat="1" ht="13.8" outlineLevel="2" x14ac:dyDescent="0.25">
      <c r="A21" s="57">
        <f t="shared" ref="A21:A84" si="1">A20+1</f>
        <v>16</v>
      </c>
      <c r="B21" s="66" t="s">
        <v>35</v>
      </c>
      <c r="C21" s="78" t="s">
        <v>36</v>
      </c>
      <c r="D21" s="79"/>
      <c r="E21" s="61">
        <v>0</v>
      </c>
      <c r="F21" s="62"/>
      <c r="G21" s="61">
        <f>G22</f>
        <v>0</v>
      </c>
      <c r="H21" s="63"/>
      <c r="I21" s="80"/>
      <c r="J21" s="63"/>
      <c r="K21" s="64"/>
      <c r="L21" s="64"/>
      <c r="M21" s="64"/>
      <c r="N21" s="39"/>
    </row>
    <row r="22" spans="1:14" s="65" customFormat="1" ht="13.8" outlineLevel="2" x14ac:dyDescent="0.25">
      <c r="A22" s="57">
        <f t="shared" si="1"/>
        <v>17</v>
      </c>
      <c r="B22" s="66" t="s">
        <v>37</v>
      </c>
      <c r="C22" s="68" t="s">
        <v>38</v>
      </c>
      <c r="D22" s="69"/>
      <c r="E22" s="61">
        <v>0</v>
      </c>
      <c r="F22" s="62"/>
      <c r="G22" s="61">
        <f>G23</f>
        <v>0</v>
      </c>
      <c r="H22" s="70"/>
      <c r="I22" s="80"/>
      <c r="J22" s="70"/>
      <c r="K22" s="64"/>
      <c r="L22" s="64"/>
      <c r="M22" s="64"/>
      <c r="N22" s="39"/>
    </row>
    <row r="23" spans="1:14" s="65" customFormat="1" ht="13.8" outlineLevel="3" x14ac:dyDescent="0.25">
      <c r="A23" s="71">
        <f t="shared" si="1"/>
        <v>18</v>
      </c>
      <c r="B23" s="72" t="s">
        <v>39</v>
      </c>
      <c r="C23" s="73" t="s">
        <v>40</v>
      </c>
      <c r="D23" s="74"/>
      <c r="E23" s="75"/>
      <c r="F23" s="62"/>
      <c r="G23" s="75"/>
      <c r="H23" s="70"/>
      <c r="I23" s="80"/>
      <c r="J23" s="70"/>
      <c r="K23" s="64"/>
      <c r="L23" s="64"/>
      <c r="M23" s="64"/>
      <c r="N23" s="39"/>
    </row>
    <row r="24" spans="1:14" s="65" customFormat="1" ht="13.8" outlineLevel="1" x14ac:dyDescent="0.25">
      <c r="A24" s="49">
        <f t="shared" si="1"/>
        <v>19</v>
      </c>
      <c r="B24" s="50" t="s">
        <v>41</v>
      </c>
      <c r="C24" s="81" t="s">
        <v>42</v>
      </c>
      <c r="D24" s="82"/>
      <c r="E24" s="83">
        <v>0</v>
      </c>
      <c r="F24" s="62"/>
      <c r="G24" s="83">
        <f>G25</f>
        <v>0</v>
      </c>
      <c r="H24" s="70"/>
      <c r="I24" s="67"/>
      <c r="J24" s="70"/>
      <c r="K24" s="64"/>
      <c r="L24" s="64"/>
      <c r="M24" s="64"/>
      <c r="N24" s="39"/>
    </row>
    <row r="25" spans="1:14" s="65" customFormat="1" ht="13.8" outlineLevel="2" x14ac:dyDescent="0.25">
      <c r="A25" s="57">
        <f t="shared" si="1"/>
        <v>20</v>
      </c>
      <c r="B25" s="66" t="s">
        <v>43</v>
      </c>
      <c r="C25" s="68" t="s">
        <v>44</v>
      </c>
      <c r="D25" s="69"/>
      <c r="E25" s="84">
        <v>0</v>
      </c>
      <c r="F25" s="62"/>
      <c r="G25" s="84">
        <v>0</v>
      </c>
      <c r="H25" s="70"/>
      <c r="I25" s="67"/>
      <c r="J25" s="70"/>
      <c r="K25" s="64"/>
      <c r="L25" s="64"/>
      <c r="M25" s="64"/>
      <c r="N25" s="39"/>
    </row>
    <row r="26" spans="1:14" s="65" customFormat="1" ht="13.8" outlineLevel="4" x14ac:dyDescent="0.25">
      <c r="A26" s="57">
        <f t="shared" si="1"/>
        <v>21</v>
      </c>
      <c r="B26" s="85" t="s">
        <v>45</v>
      </c>
      <c r="C26" s="73" t="s">
        <v>46</v>
      </c>
      <c r="D26" s="74"/>
      <c r="E26" s="75">
        <v>0</v>
      </c>
      <c r="F26" s="62"/>
      <c r="G26" s="75">
        <v>0</v>
      </c>
      <c r="H26" s="70"/>
      <c r="I26" s="67"/>
      <c r="J26" s="70"/>
      <c r="K26" s="64"/>
      <c r="L26" s="64"/>
      <c r="M26" s="64"/>
      <c r="N26" s="39"/>
    </row>
    <row r="27" spans="1:14" s="65" customFormat="1" ht="13.8" outlineLevel="1" x14ac:dyDescent="0.25">
      <c r="A27" s="49">
        <f t="shared" si="1"/>
        <v>22</v>
      </c>
      <c r="B27" s="50" t="s">
        <v>47</v>
      </c>
      <c r="C27" s="81" t="s">
        <v>48</v>
      </c>
      <c r="D27" s="82"/>
      <c r="E27" s="53">
        <v>16533562.449999999</v>
      </c>
      <c r="F27" s="86"/>
      <c r="G27" s="53">
        <f>G28</f>
        <v>18798520.98</v>
      </c>
      <c r="H27" s="63"/>
      <c r="I27" s="38">
        <f t="shared" ref="I27:I34" si="2">G27/E27</f>
        <v>1.1369915610655343</v>
      </c>
      <c r="J27" s="63"/>
      <c r="K27" s="64"/>
      <c r="L27" s="64"/>
      <c r="M27" s="64"/>
      <c r="N27" s="39"/>
    </row>
    <row r="28" spans="1:14" s="65" customFormat="1" ht="13.8" outlineLevel="2" x14ac:dyDescent="0.25">
      <c r="A28" s="57">
        <f t="shared" si="1"/>
        <v>23</v>
      </c>
      <c r="B28" s="66" t="s">
        <v>49</v>
      </c>
      <c r="C28" s="59" t="s">
        <v>50</v>
      </c>
      <c r="D28" s="60"/>
      <c r="E28" s="61">
        <v>16533562.449999999</v>
      </c>
      <c r="F28" s="62"/>
      <c r="G28" s="61">
        <f>G29+G32+G36+G37</f>
        <v>18798520.98</v>
      </c>
      <c r="H28" s="63"/>
      <c r="I28" s="38">
        <f t="shared" si="2"/>
        <v>1.1369915610655343</v>
      </c>
      <c r="J28" s="63"/>
      <c r="K28" s="64"/>
      <c r="L28" s="64"/>
      <c r="M28" s="64"/>
      <c r="N28" s="39"/>
    </row>
    <row r="29" spans="1:14" s="65" customFormat="1" ht="13.8" outlineLevel="3" x14ac:dyDescent="0.25">
      <c r="A29" s="57">
        <f t="shared" si="1"/>
        <v>24</v>
      </c>
      <c r="B29" s="72" t="s">
        <v>51</v>
      </c>
      <c r="C29" s="87" t="s">
        <v>52</v>
      </c>
      <c r="D29" s="88"/>
      <c r="E29" s="61">
        <v>13309336.18</v>
      </c>
      <c r="F29" s="62"/>
      <c r="G29" s="61">
        <f>G30+G31</f>
        <v>15266258.710000001</v>
      </c>
      <c r="H29" s="63"/>
      <c r="I29" s="38">
        <f>G29/E29</f>
        <v>1.1470338192328988</v>
      </c>
      <c r="J29" s="63"/>
      <c r="K29" s="64"/>
      <c r="L29" s="64"/>
      <c r="M29" s="64"/>
      <c r="N29" s="39"/>
    </row>
    <row r="30" spans="1:14" s="92" customFormat="1" ht="13.8" outlineLevel="4" x14ac:dyDescent="0.25">
      <c r="A30" s="71">
        <f t="shared" si="1"/>
        <v>25</v>
      </c>
      <c r="B30" s="85" t="s">
        <v>53</v>
      </c>
      <c r="C30" s="89" t="s">
        <v>54</v>
      </c>
      <c r="D30" s="90"/>
      <c r="E30" s="75">
        <v>6073667.5700000003</v>
      </c>
      <c r="F30" s="62"/>
      <c r="G30" s="75">
        <v>6887189</v>
      </c>
      <c r="H30" s="70"/>
      <c r="I30" s="38">
        <f t="shared" si="2"/>
        <v>1.1339423701781557</v>
      </c>
      <c r="J30" s="70"/>
      <c r="K30" s="91"/>
      <c r="L30" s="91"/>
      <c r="M30" s="91"/>
      <c r="N30" s="39"/>
    </row>
    <row r="31" spans="1:14" s="92" customFormat="1" ht="13.8" outlineLevel="4" x14ac:dyDescent="0.25">
      <c r="A31" s="71">
        <f t="shared" si="1"/>
        <v>26</v>
      </c>
      <c r="B31" s="85" t="s">
        <v>55</v>
      </c>
      <c r="C31" s="89" t="s">
        <v>56</v>
      </c>
      <c r="D31" s="90"/>
      <c r="E31" s="75">
        <v>7235668.6100000003</v>
      </c>
      <c r="F31" s="62"/>
      <c r="G31" s="75">
        <v>8379069.71</v>
      </c>
      <c r="H31" s="70"/>
      <c r="I31" s="38">
        <f t="shared" si="2"/>
        <v>1.1580228672191775</v>
      </c>
      <c r="J31" s="70"/>
      <c r="K31" s="91"/>
      <c r="L31" s="91"/>
      <c r="M31" s="91"/>
      <c r="N31" s="39"/>
    </row>
    <row r="32" spans="1:14" s="65" customFormat="1" ht="13.8" outlineLevel="3" x14ac:dyDescent="0.25">
      <c r="A32" s="57">
        <f t="shared" si="1"/>
        <v>27</v>
      </c>
      <c r="B32" s="72" t="s">
        <v>57</v>
      </c>
      <c r="C32" s="87" t="s">
        <v>58</v>
      </c>
      <c r="D32" s="88"/>
      <c r="E32" s="61">
        <v>2094517.8499999999</v>
      </c>
      <c r="F32" s="62"/>
      <c r="G32" s="61">
        <f>G33+G34+G35</f>
        <v>2573036.34</v>
      </c>
      <c r="H32" s="63"/>
      <c r="I32" s="38">
        <f t="shared" si="2"/>
        <v>1.22846235948765</v>
      </c>
      <c r="J32" s="63"/>
      <c r="K32" s="64"/>
      <c r="L32" s="64"/>
      <c r="M32" s="64"/>
      <c r="N32" s="39"/>
    </row>
    <row r="33" spans="1:14" s="65" customFormat="1" ht="13.8" outlineLevel="4" x14ac:dyDescent="0.25">
      <c r="A33" s="71">
        <f t="shared" si="1"/>
        <v>28</v>
      </c>
      <c r="B33" s="85" t="s">
        <v>59</v>
      </c>
      <c r="C33" s="89" t="s">
        <v>60</v>
      </c>
      <c r="D33" s="90"/>
      <c r="E33" s="75">
        <v>1354843.65</v>
      </c>
      <c r="F33" s="62"/>
      <c r="G33" s="75">
        <v>1621760.64</v>
      </c>
      <c r="H33" s="70"/>
      <c r="I33" s="38">
        <f t="shared" si="2"/>
        <v>1.1970094409048602</v>
      </c>
      <c r="J33" s="70"/>
      <c r="K33" s="64"/>
      <c r="L33" s="64"/>
      <c r="M33" s="64"/>
      <c r="N33" s="39"/>
    </row>
    <row r="34" spans="1:14" s="65" customFormat="1" ht="13.8" outlineLevel="4" x14ac:dyDescent="0.25">
      <c r="A34" s="71">
        <f t="shared" si="1"/>
        <v>29</v>
      </c>
      <c r="B34" s="85" t="s">
        <v>61</v>
      </c>
      <c r="C34" s="89" t="s">
        <v>62</v>
      </c>
      <c r="D34" s="90"/>
      <c r="E34" s="75">
        <v>739674.2</v>
      </c>
      <c r="F34" s="62"/>
      <c r="G34" s="75">
        <v>951275.7</v>
      </c>
      <c r="H34" s="70"/>
      <c r="I34" s="38">
        <f t="shared" si="2"/>
        <v>1.2860739228162885</v>
      </c>
      <c r="J34" s="70"/>
      <c r="K34" s="64"/>
      <c r="L34" s="64"/>
      <c r="M34" s="64"/>
      <c r="N34" s="39"/>
    </row>
    <row r="35" spans="1:14" s="65" customFormat="1" ht="27.6" outlineLevel="4" x14ac:dyDescent="0.25">
      <c r="A35" s="71">
        <f t="shared" si="1"/>
        <v>30</v>
      </c>
      <c r="B35" s="85" t="s">
        <v>63</v>
      </c>
      <c r="C35" s="89" t="s">
        <v>64</v>
      </c>
      <c r="D35" s="90"/>
      <c r="E35" s="75"/>
      <c r="F35" s="62"/>
      <c r="G35" s="75"/>
      <c r="H35" s="70"/>
      <c r="I35" s="93"/>
      <c r="J35" s="70"/>
      <c r="K35" s="64"/>
      <c r="L35" s="64"/>
      <c r="M35" s="64"/>
      <c r="N35" s="39"/>
    </row>
    <row r="36" spans="1:14" s="65" customFormat="1" ht="13.8" outlineLevel="3" x14ac:dyDescent="0.25">
      <c r="A36" s="57">
        <f t="shared" si="1"/>
        <v>31</v>
      </c>
      <c r="B36" s="72" t="s">
        <v>65</v>
      </c>
      <c r="C36" s="94" t="s">
        <v>66</v>
      </c>
      <c r="D36" s="95"/>
      <c r="E36" s="75">
        <v>243061.15</v>
      </c>
      <c r="F36" s="62"/>
      <c r="G36" s="75">
        <v>282003</v>
      </c>
      <c r="H36" s="70"/>
      <c r="I36" s="38">
        <f>G36/E36</f>
        <v>1.16021420946951</v>
      </c>
      <c r="J36" s="70"/>
      <c r="K36" s="64"/>
      <c r="L36" s="64"/>
      <c r="M36" s="64"/>
      <c r="N36" s="39"/>
    </row>
    <row r="37" spans="1:14" s="65" customFormat="1" ht="13.8" outlineLevel="3" x14ac:dyDescent="0.25">
      <c r="A37" s="57">
        <f t="shared" si="1"/>
        <v>32</v>
      </c>
      <c r="B37" s="72" t="s">
        <v>67</v>
      </c>
      <c r="C37" s="94" t="s">
        <v>68</v>
      </c>
      <c r="D37" s="95"/>
      <c r="E37" s="75">
        <v>886647.27</v>
      </c>
      <c r="F37" s="62"/>
      <c r="G37" s="75">
        <v>677222.93</v>
      </c>
      <c r="H37" s="70"/>
      <c r="I37" s="77">
        <f>G37/E37</f>
        <v>0.76380196828441149</v>
      </c>
      <c r="J37" s="70"/>
      <c r="K37" s="64"/>
      <c r="L37" s="64"/>
      <c r="M37" s="64"/>
      <c r="N37" s="39"/>
    </row>
    <row r="38" spans="1:14" s="65" customFormat="1" ht="13.8" outlineLevel="1" x14ac:dyDescent="0.25">
      <c r="A38" s="49">
        <f t="shared" si="1"/>
        <v>33</v>
      </c>
      <c r="B38" s="50" t="s">
        <v>69</v>
      </c>
      <c r="C38" s="81" t="s">
        <v>70</v>
      </c>
      <c r="D38" s="82"/>
      <c r="E38" s="53">
        <v>24373837.23</v>
      </c>
      <c r="F38" s="86"/>
      <c r="G38" s="53">
        <f>G39+G47+G49+G52</f>
        <v>27768282.339999996</v>
      </c>
      <c r="H38" s="63"/>
      <c r="I38" s="38">
        <f>G38/E38</f>
        <v>1.1392659300203261</v>
      </c>
      <c r="J38" s="63"/>
      <c r="K38" s="64"/>
      <c r="L38" s="64"/>
      <c r="M38" s="64"/>
      <c r="N38" s="39"/>
    </row>
    <row r="39" spans="1:14" s="65" customFormat="1" ht="13.8" outlineLevel="2" x14ac:dyDescent="0.25">
      <c r="A39" s="57">
        <f t="shared" si="1"/>
        <v>34</v>
      </c>
      <c r="B39" s="96" t="s">
        <v>71</v>
      </c>
      <c r="C39" s="59" t="s">
        <v>72</v>
      </c>
      <c r="D39" s="60"/>
      <c r="E39" s="61">
        <v>14814004.33</v>
      </c>
      <c r="F39" s="62"/>
      <c r="G39" s="61">
        <f>SUM(G40:G46)</f>
        <v>16244231</v>
      </c>
      <c r="H39" s="63"/>
      <c r="I39" s="38">
        <f>G39/E39</f>
        <v>1.0965455820141508</v>
      </c>
      <c r="J39" s="63"/>
      <c r="K39" s="64"/>
      <c r="L39" s="64"/>
      <c r="M39" s="64"/>
      <c r="N39" s="39"/>
    </row>
    <row r="40" spans="1:14" s="65" customFormat="1" ht="27.6" outlineLevel="3" x14ac:dyDescent="0.25">
      <c r="A40" s="71">
        <f t="shared" si="1"/>
        <v>35</v>
      </c>
      <c r="B40" s="97" t="s">
        <v>73</v>
      </c>
      <c r="C40" s="94" t="s">
        <v>74</v>
      </c>
      <c r="D40" s="95"/>
      <c r="E40" s="75">
        <v>0</v>
      </c>
      <c r="F40" s="62"/>
      <c r="G40" s="75">
        <f>'[3]VP defalcate iun 2014'!G39</f>
        <v>0</v>
      </c>
      <c r="H40" s="70"/>
      <c r="I40" s="67"/>
      <c r="J40" s="70"/>
      <c r="K40" s="64"/>
      <c r="L40" s="64"/>
      <c r="M40" s="64"/>
      <c r="N40" s="39"/>
    </row>
    <row r="41" spans="1:14" s="65" customFormat="1" ht="27.6" outlineLevel="3" x14ac:dyDescent="0.25">
      <c r="A41" s="71">
        <f t="shared" si="1"/>
        <v>36</v>
      </c>
      <c r="B41" s="97" t="s">
        <v>75</v>
      </c>
      <c r="C41" s="94" t="s">
        <v>76</v>
      </c>
      <c r="D41" s="95"/>
      <c r="E41" s="75">
        <v>4050404.33</v>
      </c>
      <c r="F41" s="62"/>
      <c r="G41" s="75">
        <v>5342231</v>
      </c>
      <c r="H41" s="70"/>
      <c r="I41" s="38">
        <f>G41/E41</f>
        <v>1.3189377071399684</v>
      </c>
      <c r="J41" s="70"/>
      <c r="K41" s="64"/>
      <c r="L41" s="64"/>
      <c r="M41" s="64"/>
      <c r="N41" s="39"/>
    </row>
    <row r="42" spans="1:14" s="65" customFormat="1" ht="13.8" outlineLevel="3" x14ac:dyDescent="0.25">
      <c r="A42" s="71">
        <f t="shared" si="1"/>
        <v>37</v>
      </c>
      <c r="B42" s="98" t="s">
        <v>77</v>
      </c>
      <c r="C42" s="94" t="s">
        <v>78</v>
      </c>
      <c r="D42" s="95"/>
      <c r="E42" s="75"/>
      <c r="F42" s="62"/>
      <c r="G42" s="75"/>
      <c r="H42" s="70"/>
      <c r="I42" s="67"/>
      <c r="J42" s="70"/>
      <c r="K42" s="64"/>
      <c r="L42" s="64"/>
      <c r="M42" s="64"/>
      <c r="N42" s="39"/>
    </row>
    <row r="43" spans="1:14" s="65" customFormat="1" ht="27.6" outlineLevel="3" x14ac:dyDescent="0.25">
      <c r="A43" s="71">
        <f t="shared" si="1"/>
        <v>38</v>
      </c>
      <c r="B43" s="98" t="s">
        <v>79</v>
      </c>
      <c r="C43" s="94" t="s">
        <v>80</v>
      </c>
      <c r="D43" s="95"/>
      <c r="E43" s="75">
        <v>0</v>
      </c>
      <c r="F43" s="62"/>
      <c r="G43" s="75">
        <f>'[3]VP defalcate iun 2014'!G42</f>
        <v>0</v>
      </c>
      <c r="H43" s="70"/>
      <c r="I43" s="67"/>
      <c r="J43" s="70"/>
      <c r="K43" s="64"/>
      <c r="L43" s="64"/>
      <c r="M43" s="64"/>
      <c r="N43" s="39"/>
    </row>
    <row r="44" spans="1:14" s="65" customFormat="1" ht="13.8" outlineLevel="3" x14ac:dyDescent="0.25">
      <c r="A44" s="71">
        <f t="shared" si="1"/>
        <v>39</v>
      </c>
      <c r="B44" s="98" t="s">
        <v>81</v>
      </c>
      <c r="C44" s="94" t="s">
        <v>82</v>
      </c>
      <c r="D44" s="95"/>
      <c r="E44" s="75">
        <v>0</v>
      </c>
      <c r="F44" s="62"/>
      <c r="G44" s="75">
        <f>'[3]VP defalcate iun 2014'!G43</f>
        <v>0</v>
      </c>
      <c r="H44" s="70"/>
      <c r="I44" s="67"/>
      <c r="J44" s="70"/>
      <c r="K44" s="64"/>
      <c r="L44" s="64"/>
      <c r="M44" s="64"/>
      <c r="N44" s="39"/>
    </row>
    <row r="45" spans="1:14" s="65" customFormat="1" ht="13.8" outlineLevel="3" x14ac:dyDescent="0.25">
      <c r="A45" s="71">
        <f t="shared" si="1"/>
        <v>40</v>
      </c>
      <c r="B45" s="98" t="s">
        <v>83</v>
      </c>
      <c r="C45" s="94" t="s">
        <v>84</v>
      </c>
      <c r="D45" s="95"/>
      <c r="E45" s="75">
        <v>10763600</v>
      </c>
      <c r="F45" s="62"/>
      <c r="G45" s="75">
        <v>10902000</v>
      </c>
      <c r="H45" s="70"/>
      <c r="I45" s="38">
        <f>G45/E45</f>
        <v>1.0128581515478092</v>
      </c>
      <c r="J45" s="70"/>
      <c r="K45" s="64"/>
      <c r="L45" s="64"/>
      <c r="M45" s="64"/>
      <c r="N45" s="39"/>
    </row>
    <row r="46" spans="1:14" s="65" customFormat="1" ht="27.6" outlineLevel="3" x14ac:dyDescent="0.25">
      <c r="A46" s="71">
        <f t="shared" si="1"/>
        <v>41</v>
      </c>
      <c r="B46" s="98" t="s">
        <v>85</v>
      </c>
      <c r="C46" s="94" t="s">
        <v>86</v>
      </c>
      <c r="D46" s="95"/>
      <c r="E46" s="75">
        <v>0</v>
      </c>
      <c r="F46" s="62"/>
      <c r="G46" s="75">
        <f>'[3]VP defalcate iun 2014'!G45</f>
        <v>0</v>
      </c>
      <c r="H46" s="70"/>
      <c r="I46" s="67"/>
      <c r="J46" s="70"/>
      <c r="K46" s="64"/>
      <c r="L46" s="64"/>
      <c r="M46" s="64"/>
      <c r="N46" s="39"/>
    </row>
    <row r="47" spans="1:14" s="65" customFormat="1" ht="13.8" outlineLevel="2" x14ac:dyDescent="0.25">
      <c r="A47" s="57">
        <f t="shared" si="1"/>
        <v>42</v>
      </c>
      <c r="B47" s="66" t="s">
        <v>87</v>
      </c>
      <c r="C47" s="68" t="s">
        <v>88</v>
      </c>
      <c r="D47" s="69"/>
      <c r="E47" s="61">
        <v>2870821.76</v>
      </c>
      <c r="F47" s="62"/>
      <c r="G47" s="61">
        <f>G48</f>
        <v>4342479.6100000003</v>
      </c>
      <c r="H47" s="63"/>
      <c r="I47" s="38">
        <f t="shared" ref="I47:I50" si="3">G47/E47</f>
        <v>1.5126259911029798</v>
      </c>
      <c r="J47" s="63"/>
      <c r="K47" s="64"/>
      <c r="L47" s="64"/>
      <c r="M47" s="64"/>
      <c r="N47" s="39"/>
    </row>
    <row r="48" spans="1:14" s="65" customFormat="1" ht="13.8" outlineLevel="3" x14ac:dyDescent="0.25">
      <c r="A48" s="71">
        <f t="shared" si="1"/>
        <v>43</v>
      </c>
      <c r="B48" s="72" t="s">
        <v>89</v>
      </c>
      <c r="C48" s="99" t="s">
        <v>90</v>
      </c>
      <c r="D48" s="100"/>
      <c r="E48" s="75">
        <v>2870821.76</v>
      </c>
      <c r="F48" s="62"/>
      <c r="G48" s="75">
        <v>4342479.6100000003</v>
      </c>
      <c r="H48" s="70"/>
      <c r="I48" s="38">
        <f t="shared" si="3"/>
        <v>1.5126259911029798</v>
      </c>
      <c r="J48" s="70"/>
      <c r="K48" s="64"/>
      <c r="L48" s="64"/>
      <c r="M48" s="64"/>
      <c r="N48" s="39"/>
    </row>
    <row r="49" spans="1:14" s="65" customFormat="1" ht="13.8" outlineLevel="2" x14ac:dyDescent="0.25">
      <c r="A49" s="57">
        <f t="shared" si="1"/>
        <v>44</v>
      </c>
      <c r="B49" s="96" t="s">
        <v>91</v>
      </c>
      <c r="C49" s="68" t="s">
        <v>92</v>
      </c>
      <c r="D49" s="69"/>
      <c r="E49" s="61">
        <v>13531.43</v>
      </c>
      <c r="F49" s="62"/>
      <c r="G49" s="61">
        <f>G50+G51</f>
        <v>15786.88</v>
      </c>
      <c r="H49" s="63"/>
      <c r="I49" s="38">
        <f t="shared" si="3"/>
        <v>1.1666823092607359</v>
      </c>
      <c r="J49" s="63"/>
      <c r="K49" s="64"/>
      <c r="L49" s="64"/>
      <c r="M49" s="64"/>
      <c r="N49" s="39"/>
    </row>
    <row r="50" spans="1:14" s="65" customFormat="1" ht="13.8" outlineLevel="3" x14ac:dyDescent="0.25">
      <c r="A50" s="71">
        <f t="shared" si="1"/>
        <v>45</v>
      </c>
      <c r="B50" s="72" t="s">
        <v>93</v>
      </c>
      <c r="C50" s="73" t="s">
        <v>94</v>
      </c>
      <c r="D50" s="74"/>
      <c r="E50" s="75">
        <v>13506.43</v>
      </c>
      <c r="F50" s="62"/>
      <c r="G50" s="75">
        <v>15786.88</v>
      </c>
      <c r="H50" s="70"/>
      <c r="I50" s="38">
        <f t="shared" si="3"/>
        <v>1.1688418034965566</v>
      </c>
      <c r="J50" s="70"/>
      <c r="K50" s="64"/>
      <c r="L50" s="64"/>
      <c r="M50" s="64"/>
      <c r="N50" s="39"/>
    </row>
    <row r="51" spans="1:14" s="65" customFormat="1" ht="13.8" outlineLevel="3" x14ac:dyDescent="0.25">
      <c r="A51" s="71">
        <f t="shared" si="1"/>
        <v>46</v>
      </c>
      <c r="B51" s="97" t="s">
        <v>95</v>
      </c>
      <c r="C51" s="73" t="s">
        <v>96</v>
      </c>
      <c r="D51" s="74"/>
      <c r="E51" s="75">
        <v>25</v>
      </c>
      <c r="F51" s="62"/>
      <c r="G51" s="75"/>
      <c r="H51" s="70"/>
      <c r="I51" s="93"/>
      <c r="J51" s="70"/>
      <c r="K51" s="64"/>
      <c r="L51" s="64"/>
      <c r="M51" s="64"/>
      <c r="N51" s="39"/>
    </row>
    <row r="52" spans="1:14" s="65" customFormat="1" ht="27.6" outlineLevel="2" x14ac:dyDescent="0.25">
      <c r="A52" s="57">
        <f t="shared" si="1"/>
        <v>47</v>
      </c>
      <c r="B52" s="66" t="s">
        <v>97</v>
      </c>
      <c r="C52" s="68" t="s">
        <v>98</v>
      </c>
      <c r="D52" s="69"/>
      <c r="E52" s="101">
        <v>6675479.71</v>
      </c>
      <c r="F52" s="102"/>
      <c r="G52" s="101">
        <f>G53+G56+G57</f>
        <v>7165784.8499999996</v>
      </c>
      <c r="H52" s="103"/>
      <c r="I52" s="104">
        <f t="shared" ref="I52:I57" si="4">G52/E52</f>
        <v>1.0734486750466057</v>
      </c>
      <c r="J52" s="63"/>
      <c r="K52" s="64"/>
      <c r="L52" s="64"/>
      <c r="M52" s="64"/>
      <c r="N52" s="39"/>
    </row>
    <row r="53" spans="1:14" s="65" customFormat="1" ht="13.8" outlineLevel="3" x14ac:dyDescent="0.25">
      <c r="A53" s="57">
        <f t="shared" si="1"/>
        <v>48</v>
      </c>
      <c r="B53" s="72" t="s">
        <v>99</v>
      </c>
      <c r="C53" s="105" t="s">
        <v>100</v>
      </c>
      <c r="D53" s="106"/>
      <c r="E53" s="61">
        <v>1951824.04</v>
      </c>
      <c r="F53" s="62"/>
      <c r="G53" s="61">
        <f>G54+G55</f>
        <v>2325473</v>
      </c>
      <c r="H53" s="63"/>
      <c r="I53" s="38">
        <f t="shared" si="4"/>
        <v>1.191435781270529</v>
      </c>
      <c r="J53" s="63"/>
      <c r="K53" s="64"/>
      <c r="L53" s="64"/>
      <c r="M53" s="64"/>
      <c r="N53" s="39"/>
    </row>
    <row r="54" spans="1:14" s="65" customFormat="1" ht="13.8" outlineLevel="4" x14ac:dyDescent="0.25">
      <c r="A54" s="71">
        <f t="shared" si="1"/>
        <v>49</v>
      </c>
      <c r="B54" s="85" t="s">
        <v>101</v>
      </c>
      <c r="C54" s="107" t="s">
        <v>102</v>
      </c>
      <c r="D54" s="108"/>
      <c r="E54" s="75">
        <v>1438470.84</v>
      </c>
      <c r="F54" s="62"/>
      <c r="G54" s="75">
        <v>1656408.97</v>
      </c>
      <c r="H54" s="70"/>
      <c r="I54" s="38">
        <f t="shared" si="4"/>
        <v>1.1515068112190581</v>
      </c>
      <c r="J54" s="70"/>
      <c r="K54" s="64"/>
      <c r="L54" s="64"/>
      <c r="M54" s="64"/>
      <c r="N54" s="39"/>
    </row>
    <row r="55" spans="1:14" s="65" customFormat="1" ht="13.8" outlineLevel="4" x14ac:dyDescent="0.25">
      <c r="A55" s="71">
        <f t="shared" si="1"/>
        <v>50</v>
      </c>
      <c r="B55" s="85" t="s">
        <v>103</v>
      </c>
      <c r="C55" s="107" t="s">
        <v>104</v>
      </c>
      <c r="D55" s="108"/>
      <c r="E55" s="75">
        <v>513353.2</v>
      </c>
      <c r="F55" s="62"/>
      <c r="G55" s="75">
        <v>669064.03</v>
      </c>
      <c r="H55" s="70"/>
      <c r="I55" s="38">
        <f t="shared" si="4"/>
        <v>1.3033210467958514</v>
      </c>
      <c r="J55" s="70"/>
      <c r="K55" s="64"/>
      <c r="L55" s="64"/>
      <c r="M55" s="64"/>
      <c r="N55" s="39"/>
    </row>
    <row r="56" spans="1:14" s="65" customFormat="1" ht="13.8" outlineLevel="3" x14ac:dyDescent="0.25">
      <c r="A56" s="57">
        <f t="shared" si="1"/>
        <v>51</v>
      </c>
      <c r="B56" s="72" t="s">
        <v>105</v>
      </c>
      <c r="C56" s="73" t="s">
        <v>106</v>
      </c>
      <c r="D56" s="74"/>
      <c r="E56" s="75">
        <v>3888959.74</v>
      </c>
      <c r="F56" s="62"/>
      <c r="G56" s="75">
        <v>3780064.76</v>
      </c>
      <c r="H56" s="70"/>
      <c r="I56" s="77">
        <f t="shared" si="4"/>
        <v>0.97199894386152719</v>
      </c>
      <c r="J56" s="70"/>
      <c r="K56" s="64"/>
      <c r="L56" s="64"/>
      <c r="M56" s="64"/>
      <c r="N56" s="39"/>
    </row>
    <row r="57" spans="1:14" s="65" customFormat="1" ht="27.6" outlineLevel="3" x14ac:dyDescent="0.25">
      <c r="A57" s="57">
        <f t="shared" si="1"/>
        <v>52</v>
      </c>
      <c r="B57" s="72" t="s">
        <v>107</v>
      </c>
      <c r="C57" s="73" t="s">
        <v>108</v>
      </c>
      <c r="D57" s="74"/>
      <c r="E57" s="75">
        <v>834695.93</v>
      </c>
      <c r="F57" s="62"/>
      <c r="G57" s="75">
        <v>1060247.0900000001</v>
      </c>
      <c r="H57" s="70"/>
      <c r="I57" s="38">
        <f t="shared" si="4"/>
        <v>1.270219551687523</v>
      </c>
      <c r="J57" s="70"/>
      <c r="K57" s="64"/>
      <c r="L57" s="64"/>
      <c r="M57" s="64"/>
      <c r="N57" s="39"/>
    </row>
    <row r="58" spans="1:14" s="65" customFormat="1" ht="13.8" outlineLevel="1" x14ac:dyDescent="0.25">
      <c r="A58" s="49">
        <f t="shared" si="1"/>
        <v>53</v>
      </c>
      <c r="B58" s="109" t="s">
        <v>109</v>
      </c>
      <c r="C58" s="81" t="s">
        <v>110</v>
      </c>
      <c r="D58" s="82"/>
      <c r="E58" s="53">
        <v>57646.01</v>
      </c>
      <c r="F58" s="86"/>
      <c r="G58" s="53">
        <f>G59</f>
        <v>52806.35</v>
      </c>
      <c r="H58" s="63"/>
      <c r="I58" s="67"/>
      <c r="J58" s="63"/>
      <c r="K58" s="64"/>
      <c r="L58" s="64"/>
      <c r="M58" s="64"/>
      <c r="N58" s="39"/>
    </row>
    <row r="59" spans="1:14" s="65" customFormat="1" ht="13.8" outlineLevel="2" x14ac:dyDescent="0.25">
      <c r="A59" s="57">
        <f t="shared" si="1"/>
        <v>54</v>
      </c>
      <c r="B59" s="96" t="s">
        <v>111</v>
      </c>
      <c r="C59" s="68" t="s">
        <v>112</v>
      </c>
      <c r="D59" s="69"/>
      <c r="E59" s="61">
        <v>57646.01</v>
      </c>
      <c r="F59" s="62"/>
      <c r="G59" s="61">
        <f>G60</f>
        <v>52806.35</v>
      </c>
      <c r="H59" s="63"/>
      <c r="I59" s="67"/>
      <c r="J59" s="63"/>
      <c r="K59" s="64"/>
      <c r="L59" s="64"/>
      <c r="M59" s="64"/>
      <c r="N59" s="39"/>
    </row>
    <row r="60" spans="1:14" s="65" customFormat="1" ht="13.8" outlineLevel="3" x14ac:dyDescent="0.25">
      <c r="A60" s="57">
        <f t="shared" si="1"/>
        <v>55</v>
      </c>
      <c r="B60" s="97" t="s">
        <v>113</v>
      </c>
      <c r="C60" s="73" t="s">
        <v>114</v>
      </c>
      <c r="D60" s="74"/>
      <c r="E60" s="75">
        <v>57646.01</v>
      </c>
      <c r="F60" s="62"/>
      <c r="G60" s="75">
        <v>52806.35</v>
      </c>
      <c r="H60" s="70"/>
      <c r="I60" s="67"/>
      <c r="J60" s="70"/>
      <c r="K60" s="64"/>
      <c r="L60" s="64"/>
      <c r="M60" s="64"/>
      <c r="N60" s="39"/>
    </row>
    <row r="61" spans="1:14" s="65" customFormat="1" ht="13.8" outlineLevel="1" x14ac:dyDescent="0.25">
      <c r="A61" s="110">
        <f t="shared" si="1"/>
        <v>56</v>
      </c>
      <c r="B61" s="111" t="s">
        <v>115</v>
      </c>
      <c r="C61" s="112" t="s">
        <v>116</v>
      </c>
      <c r="D61" s="113"/>
      <c r="E61" s="53">
        <v>6833804.2799999993</v>
      </c>
      <c r="F61" s="62"/>
      <c r="G61" s="53">
        <f>G62+G72</f>
        <v>12316787.499999998</v>
      </c>
      <c r="H61" s="63"/>
      <c r="I61" s="38">
        <f>G61/E61</f>
        <v>1.8023324923200756</v>
      </c>
      <c r="J61" s="63"/>
      <c r="K61" s="64"/>
      <c r="L61" s="64"/>
      <c r="M61" s="64"/>
      <c r="N61" s="39"/>
    </row>
    <row r="62" spans="1:14" s="65" customFormat="1" ht="13.8" outlineLevel="1" x14ac:dyDescent="0.25">
      <c r="A62" s="114">
        <f t="shared" si="1"/>
        <v>57</v>
      </c>
      <c r="B62" s="115" t="s">
        <v>117</v>
      </c>
      <c r="C62" s="116" t="s">
        <v>118</v>
      </c>
      <c r="D62" s="117"/>
      <c r="E62" s="118">
        <v>689688.84</v>
      </c>
      <c r="F62" s="62"/>
      <c r="G62" s="118">
        <f>G63+G70</f>
        <v>727315.62</v>
      </c>
      <c r="H62" s="63"/>
      <c r="I62" s="38">
        <f>G62/E62</f>
        <v>1.0545561676770063</v>
      </c>
      <c r="J62" s="63"/>
      <c r="K62" s="119"/>
      <c r="L62" s="64"/>
      <c r="M62" s="64"/>
      <c r="N62" s="39"/>
    </row>
    <row r="63" spans="1:14" s="65" customFormat="1" ht="13.8" outlineLevel="2" x14ac:dyDescent="0.25">
      <c r="A63" s="57">
        <f t="shared" si="1"/>
        <v>58</v>
      </c>
      <c r="B63" s="66" t="s">
        <v>119</v>
      </c>
      <c r="C63" s="68" t="s">
        <v>120</v>
      </c>
      <c r="D63" s="69"/>
      <c r="E63" s="61">
        <v>689688.84</v>
      </c>
      <c r="F63" s="62"/>
      <c r="G63" s="61">
        <f>SUM(G64:G67)+G69</f>
        <v>727315.62</v>
      </c>
      <c r="H63" s="63"/>
      <c r="I63" s="38">
        <f>G63/E63</f>
        <v>1.0545561676770063</v>
      </c>
      <c r="J63" s="63"/>
      <c r="K63" s="120"/>
      <c r="L63" s="64"/>
      <c r="M63" s="64"/>
      <c r="N63" s="39"/>
    </row>
    <row r="64" spans="1:14" s="65" customFormat="1" ht="13.8" outlineLevel="3" x14ac:dyDescent="0.25">
      <c r="A64" s="71">
        <f t="shared" si="1"/>
        <v>59</v>
      </c>
      <c r="B64" s="72" t="s">
        <v>121</v>
      </c>
      <c r="C64" s="73" t="s">
        <v>122</v>
      </c>
      <c r="D64" s="74"/>
      <c r="E64" s="75">
        <v>0</v>
      </c>
      <c r="F64" s="62"/>
      <c r="G64" s="75">
        <f>'[3]VP defalcate iun 2014'!G63</f>
        <v>0</v>
      </c>
      <c r="H64" s="70"/>
      <c r="I64" s="67"/>
      <c r="J64" s="70"/>
      <c r="K64" s="120"/>
      <c r="L64" s="64"/>
      <c r="M64" s="64"/>
      <c r="N64" s="39"/>
    </row>
    <row r="65" spans="1:14" s="65" customFormat="1" ht="13.8" outlineLevel="3" x14ac:dyDescent="0.25">
      <c r="A65" s="71">
        <f t="shared" si="1"/>
        <v>60</v>
      </c>
      <c r="B65" s="72" t="s">
        <v>123</v>
      </c>
      <c r="C65" s="73" t="s">
        <v>124</v>
      </c>
      <c r="D65" s="74"/>
      <c r="E65" s="75">
        <v>0</v>
      </c>
      <c r="F65" s="62"/>
      <c r="G65" s="75">
        <f>'[3]VP defalcate iun 2014'!G64</f>
        <v>0</v>
      </c>
      <c r="H65" s="70"/>
      <c r="I65" s="67"/>
      <c r="J65" s="70"/>
      <c r="K65" s="120"/>
      <c r="L65" s="64"/>
      <c r="M65" s="64"/>
      <c r="N65" s="39"/>
    </row>
    <row r="66" spans="1:14" s="65" customFormat="1" ht="13.8" outlineLevel="3" x14ac:dyDescent="0.25">
      <c r="A66" s="71">
        <f t="shared" si="1"/>
        <v>61</v>
      </c>
      <c r="B66" s="72" t="s">
        <v>125</v>
      </c>
      <c r="C66" s="73" t="s">
        <v>126</v>
      </c>
      <c r="D66" s="74"/>
      <c r="E66" s="75">
        <v>689688.84</v>
      </c>
      <c r="F66" s="62"/>
      <c r="G66" s="75">
        <v>727315.62</v>
      </c>
      <c r="H66" s="70"/>
      <c r="I66" s="38">
        <f>G66/E66</f>
        <v>1.0545561676770063</v>
      </c>
      <c r="J66" s="70"/>
      <c r="K66" s="120"/>
      <c r="L66" s="64"/>
      <c r="M66" s="64"/>
      <c r="N66" s="39"/>
    </row>
    <row r="67" spans="1:14" s="65" customFormat="1" ht="13.8" outlineLevel="3" x14ac:dyDescent="0.25">
      <c r="A67" s="71">
        <f t="shared" si="1"/>
        <v>62</v>
      </c>
      <c r="B67" s="72" t="s">
        <v>127</v>
      </c>
      <c r="C67" s="73" t="s">
        <v>128</v>
      </c>
      <c r="D67" s="74"/>
      <c r="E67" s="61">
        <v>0</v>
      </c>
      <c r="F67" s="62"/>
      <c r="G67" s="61">
        <f>G68</f>
        <v>0</v>
      </c>
      <c r="H67" s="70"/>
      <c r="I67" s="67"/>
      <c r="J67" s="70"/>
      <c r="K67" s="120"/>
      <c r="L67" s="64"/>
      <c r="M67" s="64"/>
      <c r="N67" s="39"/>
    </row>
    <row r="68" spans="1:14" s="65" customFormat="1" ht="13.8" outlineLevel="3" x14ac:dyDescent="0.25">
      <c r="A68" s="71">
        <f t="shared" si="1"/>
        <v>63</v>
      </c>
      <c r="B68" s="121" t="s">
        <v>129</v>
      </c>
      <c r="C68" s="73" t="s">
        <v>130</v>
      </c>
      <c r="D68" s="74"/>
      <c r="E68" s="75">
        <v>0</v>
      </c>
      <c r="F68" s="62"/>
      <c r="G68" s="75">
        <f>'[3]VP defalcate iun 2014'!G67</f>
        <v>0</v>
      </c>
      <c r="H68" s="70"/>
      <c r="I68" s="67"/>
      <c r="J68" s="70"/>
      <c r="K68" s="120"/>
      <c r="L68" s="64"/>
      <c r="M68" s="64"/>
      <c r="N68" s="39"/>
    </row>
    <row r="69" spans="1:14" s="65" customFormat="1" ht="13.8" outlineLevel="3" x14ac:dyDescent="0.25">
      <c r="A69" s="71">
        <f t="shared" si="1"/>
        <v>64</v>
      </c>
      <c r="B69" s="72" t="s">
        <v>131</v>
      </c>
      <c r="C69" s="73" t="s">
        <v>132</v>
      </c>
      <c r="D69" s="74"/>
      <c r="E69" s="75"/>
      <c r="F69" s="62"/>
      <c r="G69" s="75"/>
      <c r="H69" s="63"/>
      <c r="I69" s="67"/>
      <c r="J69" s="63"/>
      <c r="K69" s="120"/>
      <c r="L69" s="64"/>
      <c r="M69" s="64"/>
      <c r="N69" s="39"/>
    </row>
    <row r="70" spans="1:14" s="65" customFormat="1" ht="13.8" outlineLevel="2" x14ac:dyDescent="0.25">
      <c r="A70" s="57">
        <f t="shared" si="1"/>
        <v>65</v>
      </c>
      <c r="B70" s="66" t="s">
        <v>133</v>
      </c>
      <c r="C70" s="122" t="s">
        <v>134</v>
      </c>
      <c r="D70" s="123"/>
      <c r="E70" s="61">
        <v>0</v>
      </c>
      <c r="F70" s="62"/>
      <c r="G70" s="61">
        <f>G71</f>
        <v>0</v>
      </c>
      <c r="H70" s="70"/>
      <c r="I70" s="67"/>
      <c r="J70" s="70"/>
      <c r="K70" s="119"/>
      <c r="L70" s="64"/>
      <c r="M70" s="64"/>
      <c r="N70" s="39"/>
    </row>
    <row r="71" spans="1:14" s="65" customFormat="1" ht="13.8" outlineLevel="3" x14ac:dyDescent="0.25">
      <c r="A71" s="71">
        <f t="shared" si="1"/>
        <v>66</v>
      </c>
      <c r="B71" s="72" t="s">
        <v>135</v>
      </c>
      <c r="C71" s="124" t="s">
        <v>136</v>
      </c>
      <c r="D71" s="125"/>
      <c r="E71" s="61">
        <v>0</v>
      </c>
      <c r="F71" s="62"/>
      <c r="G71" s="61">
        <f>'[3]VP defalcate iun 2014'!G70</f>
        <v>0</v>
      </c>
      <c r="H71" s="63"/>
      <c r="I71" s="67"/>
      <c r="J71" s="63"/>
      <c r="K71" s="120"/>
      <c r="L71" s="64"/>
      <c r="M71" s="64"/>
      <c r="N71" s="39"/>
    </row>
    <row r="72" spans="1:14" s="65" customFormat="1" ht="13.8" outlineLevel="1" x14ac:dyDescent="0.25">
      <c r="A72" s="114">
        <f t="shared" si="1"/>
        <v>67</v>
      </c>
      <c r="B72" s="115" t="s">
        <v>137</v>
      </c>
      <c r="C72" s="116" t="s">
        <v>138</v>
      </c>
      <c r="D72" s="117"/>
      <c r="E72" s="126">
        <v>6144115.4399999995</v>
      </c>
      <c r="F72" s="86"/>
      <c r="G72" s="126">
        <f>G73+G81+G84+G89+G95</f>
        <v>11589471.879999999</v>
      </c>
      <c r="H72" s="63"/>
      <c r="I72" s="38">
        <f>G72/E72</f>
        <v>1.8862718308560946</v>
      </c>
      <c r="J72" s="63"/>
      <c r="K72" s="64"/>
      <c r="L72" s="64"/>
      <c r="M72" s="64"/>
      <c r="N72" s="39"/>
    </row>
    <row r="73" spans="1:14" s="127" customFormat="1" ht="13.8" outlineLevel="2" x14ac:dyDescent="0.25">
      <c r="A73" s="57">
        <f t="shared" si="1"/>
        <v>68</v>
      </c>
      <c r="B73" s="66" t="s">
        <v>139</v>
      </c>
      <c r="C73" s="78" t="s">
        <v>140</v>
      </c>
      <c r="D73" s="79"/>
      <c r="E73" s="61">
        <v>824963.21</v>
      </c>
      <c r="F73" s="62"/>
      <c r="G73" s="61">
        <f>SUM(G74:G80)</f>
        <v>224275.7</v>
      </c>
      <c r="H73" s="70"/>
      <c r="I73" s="77">
        <f>G73/E73</f>
        <v>0.27186145670665729</v>
      </c>
      <c r="J73" s="70"/>
      <c r="K73" s="64"/>
      <c r="L73" s="119"/>
      <c r="M73" s="119"/>
      <c r="N73" s="39"/>
    </row>
    <row r="74" spans="1:14" s="130" customFormat="1" ht="13.8" outlineLevel="3" x14ac:dyDescent="0.25">
      <c r="A74" s="71">
        <f t="shared" si="1"/>
        <v>69</v>
      </c>
      <c r="B74" s="72" t="s">
        <v>141</v>
      </c>
      <c r="C74" s="128" t="s">
        <v>142</v>
      </c>
      <c r="D74" s="129"/>
      <c r="E74" s="75">
        <v>18957</v>
      </c>
      <c r="F74" s="62"/>
      <c r="G74" s="75">
        <v>8914</v>
      </c>
      <c r="H74" s="70"/>
      <c r="I74" s="77">
        <f>G74/E74</f>
        <v>0.47022208155298834</v>
      </c>
      <c r="J74" s="70"/>
      <c r="K74" s="64"/>
      <c r="L74" s="120"/>
      <c r="M74" s="120"/>
      <c r="N74" s="39"/>
    </row>
    <row r="75" spans="1:14" s="130" customFormat="1" ht="13.8" outlineLevel="3" x14ac:dyDescent="0.25">
      <c r="A75" s="71">
        <f t="shared" si="1"/>
        <v>70</v>
      </c>
      <c r="B75" s="72" t="s">
        <v>143</v>
      </c>
      <c r="C75" s="128" t="s">
        <v>144</v>
      </c>
      <c r="D75" s="129"/>
      <c r="E75" s="75">
        <v>252856.2</v>
      </c>
      <c r="F75" s="62"/>
      <c r="G75" s="75">
        <v>196320</v>
      </c>
      <c r="H75" s="70"/>
      <c r="I75" s="77">
        <f>G75/E75</f>
        <v>0.77640967474793965</v>
      </c>
      <c r="J75" s="70"/>
      <c r="K75" s="64"/>
      <c r="L75" s="120"/>
      <c r="M75" s="120"/>
      <c r="N75" s="39"/>
    </row>
    <row r="76" spans="1:14" s="130" customFormat="1" ht="13.8" outlineLevel="3" x14ac:dyDescent="0.25">
      <c r="A76" s="71">
        <f t="shared" si="1"/>
        <v>71</v>
      </c>
      <c r="B76" s="72" t="s">
        <v>145</v>
      </c>
      <c r="C76" s="128" t="s">
        <v>146</v>
      </c>
      <c r="D76" s="129"/>
      <c r="E76" s="75"/>
      <c r="F76" s="62"/>
      <c r="G76" s="75"/>
      <c r="H76" s="70"/>
      <c r="I76" s="67"/>
      <c r="J76" s="70"/>
      <c r="K76" s="64"/>
      <c r="L76" s="120"/>
      <c r="M76" s="120"/>
      <c r="N76" s="39"/>
    </row>
    <row r="77" spans="1:14" s="130" customFormat="1" ht="13.8" outlineLevel="3" x14ac:dyDescent="0.25">
      <c r="A77" s="71">
        <f t="shared" si="1"/>
        <v>72</v>
      </c>
      <c r="B77" s="72" t="s">
        <v>147</v>
      </c>
      <c r="C77" s="128" t="s">
        <v>148</v>
      </c>
      <c r="D77" s="129"/>
      <c r="E77" s="75">
        <v>0</v>
      </c>
      <c r="F77" s="62"/>
      <c r="G77" s="75">
        <f>'[3]VP defalcate iun 2014'!G76</f>
        <v>0</v>
      </c>
      <c r="H77" s="70"/>
      <c r="I77" s="67"/>
      <c r="J77" s="70"/>
      <c r="K77" s="64"/>
      <c r="L77" s="120"/>
      <c r="M77" s="120"/>
      <c r="N77" s="39"/>
    </row>
    <row r="78" spans="1:14" s="130" customFormat="1" ht="27.6" outlineLevel="3" x14ac:dyDescent="0.25">
      <c r="A78" s="71">
        <f t="shared" si="1"/>
        <v>73</v>
      </c>
      <c r="B78" s="72" t="s">
        <v>149</v>
      </c>
      <c r="C78" s="128" t="s">
        <v>150</v>
      </c>
      <c r="D78" s="129"/>
      <c r="E78" s="75">
        <v>0</v>
      </c>
      <c r="F78" s="62"/>
      <c r="G78" s="75">
        <f>'[3]VP defalcate iun 2014'!G77</f>
        <v>0</v>
      </c>
      <c r="H78" s="70"/>
      <c r="I78" s="67"/>
      <c r="J78" s="70"/>
      <c r="K78" s="64"/>
      <c r="L78" s="120"/>
      <c r="M78" s="120"/>
      <c r="N78" s="39"/>
    </row>
    <row r="79" spans="1:14" s="130" customFormat="1" ht="13.8" outlineLevel="3" x14ac:dyDescent="0.25">
      <c r="A79" s="71">
        <f t="shared" si="1"/>
        <v>74</v>
      </c>
      <c r="B79" s="72" t="s">
        <v>151</v>
      </c>
      <c r="C79" s="128" t="s">
        <v>152</v>
      </c>
      <c r="D79" s="129"/>
      <c r="E79" s="75">
        <v>553150.01</v>
      </c>
      <c r="F79" s="62"/>
      <c r="G79" s="75">
        <v>19041.7</v>
      </c>
      <c r="H79" s="70"/>
      <c r="I79" s="77">
        <f>G79/E79</f>
        <v>3.4424115801787655E-2</v>
      </c>
      <c r="J79" s="70"/>
      <c r="K79" s="64"/>
      <c r="L79" s="120"/>
      <c r="M79" s="120"/>
      <c r="N79" s="39"/>
    </row>
    <row r="80" spans="1:14" s="130" customFormat="1" ht="13.8" outlineLevel="3" x14ac:dyDescent="0.25">
      <c r="A80" s="71">
        <f t="shared" si="1"/>
        <v>75</v>
      </c>
      <c r="B80" s="72" t="s">
        <v>153</v>
      </c>
      <c r="C80" s="128" t="s">
        <v>154</v>
      </c>
      <c r="D80" s="129"/>
      <c r="E80" s="75">
        <v>0</v>
      </c>
      <c r="F80" s="62"/>
      <c r="G80" s="75">
        <f>'[3]VP defalcate iun 2014'!G79</f>
        <v>0</v>
      </c>
      <c r="H80" s="63"/>
      <c r="I80" s="67"/>
      <c r="J80" s="63"/>
      <c r="K80" s="64"/>
      <c r="L80" s="120"/>
      <c r="M80" s="120"/>
      <c r="N80" s="39"/>
    </row>
    <row r="81" spans="1:14" s="127" customFormat="1" ht="13.8" outlineLevel="2" x14ac:dyDescent="0.25">
      <c r="A81" s="57">
        <f t="shared" si="1"/>
        <v>76</v>
      </c>
      <c r="B81" s="96" t="s">
        <v>155</v>
      </c>
      <c r="C81" s="78" t="s">
        <v>156</v>
      </c>
      <c r="D81" s="79"/>
      <c r="E81" s="61">
        <v>0</v>
      </c>
      <c r="F81" s="62"/>
      <c r="G81" s="61">
        <f>G82+G83</f>
        <v>0</v>
      </c>
      <c r="H81" s="70"/>
      <c r="I81" s="93"/>
      <c r="J81" s="70"/>
      <c r="K81" s="64"/>
      <c r="L81" s="119"/>
      <c r="M81" s="119"/>
      <c r="N81" s="39"/>
    </row>
    <row r="82" spans="1:14" s="130" customFormat="1" ht="13.8" outlineLevel="3" x14ac:dyDescent="0.25">
      <c r="A82" s="71">
        <f t="shared" si="1"/>
        <v>77</v>
      </c>
      <c r="B82" s="97" t="s">
        <v>157</v>
      </c>
      <c r="C82" s="128" t="s">
        <v>158</v>
      </c>
      <c r="D82" s="129"/>
      <c r="E82" s="75"/>
      <c r="F82" s="62"/>
      <c r="G82" s="75"/>
      <c r="H82" s="70"/>
      <c r="I82" s="93"/>
      <c r="J82" s="70"/>
      <c r="K82" s="64"/>
      <c r="L82" s="120"/>
      <c r="M82" s="120"/>
      <c r="N82" s="39"/>
    </row>
    <row r="83" spans="1:14" s="130" customFormat="1" ht="13.8" outlineLevel="3" x14ac:dyDescent="0.25">
      <c r="A83" s="71">
        <f t="shared" si="1"/>
        <v>78</v>
      </c>
      <c r="B83" s="72" t="s">
        <v>159</v>
      </c>
      <c r="C83" s="128" t="s">
        <v>160</v>
      </c>
      <c r="D83" s="129"/>
      <c r="E83" s="75">
        <v>0</v>
      </c>
      <c r="F83" s="62"/>
      <c r="G83" s="75">
        <f>'[3]VP defalcate iun 2014'!G82</f>
        <v>0</v>
      </c>
      <c r="H83" s="63"/>
      <c r="I83" s="67"/>
      <c r="J83" s="63"/>
      <c r="K83" s="64"/>
      <c r="L83" s="120"/>
      <c r="M83" s="120"/>
      <c r="N83" s="39"/>
    </row>
    <row r="84" spans="1:14" s="127" customFormat="1" ht="13.8" outlineLevel="2" x14ac:dyDescent="0.25">
      <c r="A84" s="57">
        <f t="shared" si="1"/>
        <v>79</v>
      </c>
      <c r="B84" s="96" t="s">
        <v>161</v>
      </c>
      <c r="C84" s="78" t="s">
        <v>162</v>
      </c>
      <c r="D84" s="79"/>
      <c r="E84" s="61">
        <v>1350851.14</v>
      </c>
      <c r="F84" s="62"/>
      <c r="G84" s="61">
        <f>SUM(G85:G88)</f>
        <v>974865.81</v>
      </c>
      <c r="H84" s="70"/>
      <c r="I84" s="77">
        <f>G84/E84</f>
        <v>0.72166782936571394</v>
      </c>
      <c r="J84" s="70"/>
      <c r="K84" s="64"/>
      <c r="L84" s="119"/>
      <c r="M84" s="119"/>
      <c r="N84" s="39"/>
    </row>
    <row r="85" spans="1:14" s="130" customFormat="1" ht="13.8" outlineLevel="3" x14ac:dyDescent="0.25">
      <c r="A85" s="71">
        <f t="shared" ref="A85:A143" si="5">A84+1</f>
        <v>80</v>
      </c>
      <c r="B85" s="72" t="s">
        <v>163</v>
      </c>
      <c r="C85" s="128" t="s">
        <v>164</v>
      </c>
      <c r="D85" s="129"/>
      <c r="E85" s="75">
        <v>1348998.14</v>
      </c>
      <c r="F85" s="62"/>
      <c r="G85" s="75">
        <v>973865.81</v>
      </c>
      <c r="H85" s="70"/>
      <c r="I85" s="77">
        <f>G85/E85</f>
        <v>0.7219178300720267</v>
      </c>
      <c r="J85" s="70"/>
      <c r="K85" s="64"/>
      <c r="L85" s="120"/>
      <c r="M85" s="120"/>
      <c r="N85" s="39"/>
    </row>
    <row r="86" spans="1:14" s="130" customFormat="1" ht="27.6" outlineLevel="3" x14ac:dyDescent="0.25">
      <c r="A86" s="71">
        <f t="shared" si="5"/>
        <v>81</v>
      </c>
      <c r="B86" s="72" t="s">
        <v>165</v>
      </c>
      <c r="C86" s="128" t="s">
        <v>166</v>
      </c>
      <c r="D86" s="129"/>
      <c r="E86" s="75">
        <v>1853</v>
      </c>
      <c r="F86" s="62"/>
      <c r="G86" s="75">
        <v>1000</v>
      </c>
      <c r="H86" s="70"/>
      <c r="I86" s="77">
        <f>G86/E86</f>
        <v>0.53966540744738267</v>
      </c>
      <c r="J86" s="70"/>
      <c r="K86" s="64"/>
      <c r="L86" s="120"/>
      <c r="M86" s="120"/>
      <c r="N86" s="39"/>
    </row>
    <row r="87" spans="1:14" s="130" customFormat="1" ht="27.6" outlineLevel="3" x14ac:dyDescent="0.25">
      <c r="A87" s="71">
        <f t="shared" si="5"/>
        <v>82</v>
      </c>
      <c r="B87" s="72" t="s">
        <v>167</v>
      </c>
      <c r="C87" s="128" t="s">
        <v>168</v>
      </c>
      <c r="D87" s="129"/>
      <c r="E87" s="75">
        <v>0</v>
      </c>
      <c r="F87" s="62"/>
      <c r="G87" s="75">
        <f>'[3]VP defalcate iun 2014'!G86</f>
        <v>0</v>
      </c>
      <c r="H87" s="70"/>
      <c r="I87" s="67"/>
      <c r="J87" s="70"/>
      <c r="K87" s="64"/>
      <c r="L87" s="120"/>
      <c r="M87" s="120"/>
      <c r="N87" s="39"/>
    </row>
    <row r="88" spans="1:14" s="130" customFormat="1" ht="13.8" outlineLevel="3" x14ac:dyDescent="0.25">
      <c r="A88" s="71">
        <f t="shared" si="5"/>
        <v>83</v>
      </c>
      <c r="B88" s="72" t="s">
        <v>169</v>
      </c>
      <c r="C88" s="128" t="s">
        <v>170</v>
      </c>
      <c r="D88" s="129"/>
      <c r="E88" s="75">
        <v>0</v>
      </c>
      <c r="F88" s="62"/>
      <c r="G88" s="75">
        <f>'[3]VP defalcate iun 2014'!G87</f>
        <v>0</v>
      </c>
      <c r="H88" s="63"/>
      <c r="I88" s="67"/>
      <c r="J88" s="63"/>
      <c r="K88" s="64"/>
      <c r="L88" s="120"/>
      <c r="M88" s="120"/>
      <c r="N88" s="39"/>
    </row>
    <row r="89" spans="1:14" s="127" customFormat="1" ht="13.8" outlineLevel="2" x14ac:dyDescent="0.25">
      <c r="A89" s="57">
        <f t="shared" si="5"/>
        <v>84</v>
      </c>
      <c r="B89" s="96" t="s">
        <v>171</v>
      </c>
      <c r="C89" s="78" t="s">
        <v>172</v>
      </c>
      <c r="D89" s="79"/>
      <c r="E89" s="61">
        <v>3896077.09</v>
      </c>
      <c r="F89" s="62"/>
      <c r="G89" s="61">
        <f>SUM(G90:G94)</f>
        <v>10390330.369999999</v>
      </c>
      <c r="H89" s="70"/>
      <c r="I89" s="38">
        <f>G89/E89</f>
        <v>2.666869810319898</v>
      </c>
      <c r="J89" s="70"/>
      <c r="K89" s="64"/>
      <c r="L89" s="119"/>
      <c r="M89" s="119"/>
      <c r="N89" s="39"/>
    </row>
    <row r="90" spans="1:14" s="127" customFormat="1" ht="13.8" outlineLevel="3" x14ac:dyDescent="0.25">
      <c r="A90" s="71">
        <f t="shared" si="5"/>
        <v>85</v>
      </c>
      <c r="B90" s="72" t="s">
        <v>173</v>
      </c>
      <c r="C90" s="128" t="s">
        <v>174</v>
      </c>
      <c r="D90" s="129"/>
      <c r="E90" s="75"/>
      <c r="F90" s="62"/>
      <c r="G90" s="75"/>
      <c r="H90" s="70"/>
      <c r="I90" s="67"/>
      <c r="J90" s="70"/>
      <c r="K90" s="64"/>
      <c r="L90" s="119"/>
      <c r="M90" s="119"/>
      <c r="N90" s="39"/>
    </row>
    <row r="91" spans="1:14" s="127" customFormat="1" ht="13.8" outlineLevel="3" x14ac:dyDescent="0.25">
      <c r="A91" s="71">
        <f t="shared" si="5"/>
        <v>86</v>
      </c>
      <c r="B91" s="72" t="s">
        <v>175</v>
      </c>
      <c r="C91" s="128" t="s">
        <v>176</v>
      </c>
      <c r="D91" s="129"/>
      <c r="E91" s="75">
        <v>0</v>
      </c>
      <c r="F91" s="62"/>
      <c r="G91" s="75">
        <v>0</v>
      </c>
      <c r="H91" s="70"/>
      <c r="I91" s="67"/>
      <c r="J91" s="70"/>
      <c r="K91" s="64"/>
      <c r="L91" s="119"/>
      <c r="M91" s="119"/>
      <c r="N91" s="39"/>
    </row>
    <row r="92" spans="1:14" s="127" customFormat="1" ht="13.8" outlineLevel="3" x14ac:dyDescent="0.25">
      <c r="A92" s="71">
        <f t="shared" si="5"/>
        <v>87</v>
      </c>
      <c r="B92" s="72" t="s">
        <v>177</v>
      </c>
      <c r="C92" s="128" t="s">
        <v>178</v>
      </c>
      <c r="D92" s="129"/>
      <c r="E92" s="75">
        <v>1783405.33</v>
      </c>
      <c r="F92" s="62"/>
      <c r="G92" s="75">
        <v>7916998.8899999997</v>
      </c>
      <c r="H92" s="63"/>
      <c r="I92" s="38">
        <f>G92/E92</f>
        <v>4.4392594082916634</v>
      </c>
      <c r="J92" s="63"/>
      <c r="K92" s="64"/>
      <c r="L92" s="119"/>
      <c r="M92" s="119"/>
      <c r="N92" s="39"/>
    </row>
    <row r="93" spans="1:14" s="127" customFormat="1" ht="13.8" outlineLevel="3" x14ac:dyDescent="0.25">
      <c r="A93" s="71">
        <f t="shared" si="5"/>
        <v>88</v>
      </c>
      <c r="B93" s="72" t="s">
        <v>179</v>
      </c>
      <c r="C93" s="128" t="s">
        <v>180</v>
      </c>
      <c r="D93" s="129"/>
      <c r="E93" s="75"/>
      <c r="F93" s="62"/>
      <c r="G93" s="75"/>
      <c r="H93" s="63"/>
      <c r="I93" s="93"/>
      <c r="J93" s="63"/>
      <c r="K93" s="64"/>
      <c r="L93" s="119"/>
      <c r="M93" s="119"/>
      <c r="N93" s="39"/>
    </row>
    <row r="94" spans="1:14" s="127" customFormat="1" ht="13.8" outlineLevel="3" x14ac:dyDescent="0.25">
      <c r="A94" s="71">
        <f t="shared" si="5"/>
        <v>89</v>
      </c>
      <c r="B94" s="72" t="s">
        <v>181</v>
      </c>
      <c r="C94" s="128" t="s">
        <v>182</v>
      </c>
      <c r="D94" s="129"/>
      <c r="E94" s="75">
        <v>2112671.7599999998</v>
      </c>
      <c r="F94" s="62"/>
      <c r="G94" s="75">
        <v>2473331.48</v>
      </c>
      <c r="H94" s="70"/>
      <c r="I94" s="38">
        <f>G94/E94</f>
        <v>1.1707126146278399</v>
      </c>
      <c r="J94" s="70"/>
      <c r="K94" s="64"/>
      <c r="L94" s="119"/>
      <c r="M94" s="119"/>
      <c r="N94" s="39"/>
    </row>
    <row r="95" spans="1:14" s="127" customFormat="1" ht="13.8" outlineLevel="2" x14ac:dyDescent="0.25">
      <c r="A95" s="57">
        <f t="shared" si="5"/>
        <v>90</v>
      </c>
      <c r="B95" s="96" t="s">
        <v>183</v>
      </c>
      <c r="C95" s="78" t="s">
        <v>184</v>
      </c>
      <c r="D95" s="79"/>
      <c r="E95" s="61">
        <v>72224</v>
      </c>
      <c r="F95" s="62"/>
      <c r="G95" s="61">
        <f>G96+G97</f>
        <v>0</v>
      </c>
      <c r="H95" s="70"/>
      <c r="I95" s="77">
        <f t="shared" ref="I95:I96" si="6">G95/E95</f>
        <v>0</v>
      </c>
      <c r="J95" s="70"/>
      <c r="K95" s="64"/>
      <c r="L95" s="119"/>
      <c r="M95" s="119"/>
      <c r="N95" s="39"/>
    </row>
    <row r="96" spans="1:14" s="127" customFormat="1" ht="13.8" outlineLevel="3" x14ac:dyDescent="0.25">
      <c r="A96" s="71">
        <f t="shared" si="5"/>
        <v>91</v>
      </c>
      <c r="B96" s="72" t="s">
        <v>185</v>
      </c>
      <c r="C96" s="128" t="s">
        <v>186</v>
      </c>
      <c r="D96" s="129"/>
      <c r="E96" s="75">
        <v>72224</v>
      </c>
      <c r="F96" s="131"/>
      <c r="G96" s="75">
        <v>0</v>
      </c>
      <c r="H96" s="70"/>
      <c r="I96" s="38">
        <f t="shared" si="6"/>
        <v>0</v>
      </c>
      <c r="J96" s="70"/>
      <c r="K96" s="64"/>
      <c r="L96" s="119"/>
      <c r="M96" s="119"/>
      <c r="N96" s="39"/>
    </row>
    <row r="97" spans="1:14" s="127" customFormat="1" ht="13.8" outlineLevel="3" x14ac:dyDescent="0.25">
      <c r="A97" s="71">
        <f t="shared" si="5"/>
        <v>92</v>
      </c>
      <c r="B97" s="72" t="s">
        <v>187</v>
      </c>
      <c r="C97" s="128" t="s">
        <v>188</v>
      </c>
      <c r="D97" s="129"/>
      <c r="E97" s="132"/>
      <c r="F97" s="131"/>
      <c r="G97" s="75"/>
      <c r="H97" s="70"/>
      <c r="I97" s="67"/>
      <c r="J97" s="70"/>
      <c r="K97" s="64"/>
      <c r="L97" s="119"/>
      <c r="M97" s="119"/>
      <c r="N97" s="39"/>
    </row>
    <row r="98" spans="1:14" s="139" customFormat="1" ht="13.8" x14ac:dyDescent="0.25">
      <c r="A98" s="133">
        <f t="shared" si="5"/>
        <v>93</v>
      </c>
      <c r="B98" s="134" t="s">
        <v>189</v>
      </c>
      <c r="C98" s="135" t="s">
        <v>190</v>
      </c>
      <c r="D98" s="136"/>
      <c r="E98" s="137">
        <v>9386931.040000001</v>
      </c>
      <c r="F98" s="86"/>
      <c r="G98" s="137">
        <f>G99</f>
        <v>22287851.899999999</v>
      </c>
      <c r="H98" s="70"/>
      <c r="I98" s="38">
        <f>G98/E98</f>
        <v>2.3743491674782771</v>
      </c>
      <c r="J98" s="70"/>
      <c r="K98" s="64"/>
      <c r="L98" s="138"/>
      <c r="M98" s="138"/>
      <c r="N98" s="39"/>
    </row>
    <row r="99" spans="1:14" s="65" customFormat="1" ht="13.8" outlineLevel="2" x14ac:dyDescent="0.25">
      <c r="A99" s="57">
        <f t="shared" si="5"/>
        <v>94</v>
      </c>
      <c r="B99" s="96" t="s">
        <v>191</v>
      </c>
      <c r="C99" s="78" t="s">
        <v>192</v>
      </c>
      <c r="D99" s="79"/>
      <c r="E99" s="61">
        <v>9386931.040000001</v>
      </c>
      <c r="F99" s="62"/>
      <c r="G99" s="61">
        <f>SUM(G100:G103)</f>
        <v>22287851.899999999</v>
      </c>
      <c r="H99" s="70"/>
      <c r="I99" s="38">
        <f>G99/E99</f>
        <v>2.3743491674782771</v>
      </c>
      <c r="J99" s="70"/>
      <c r="K99" s="64"/>
      <c r="L99" s="64"/>
      <c r="M99" s="64"/>
      <c r="N99" s="39"/>
    </row>
    <row r="100" spans="1:14" s="65" customFormat="1" ht="13.8" outlineLevel="3" x14ac:dyDescent="0.25">
      <c r="A100" s="71">
        <f t="shared" si="5"/>
        <v>95</v>
      </c>
      <c r="B100" s="72" t="s">
        <v>193</v>
      </c>
      <c r="C100" s="128" t="s">
        <v>194</v>
      </c>
      <c r="D100" s="129"/>
      <c r="E100" s="61">
        <v>0</v>
      </c>
      <c r="F100" s="62"/>
      <c r="G100" s="75">
        <v>2314204.73</v>
      </c>
      <c r="H100" s="70"/>
      <c r="I100" s="67"/>
      <c r="J100" s="70"/>
      <c r="L100" s="64"/>
      <c r="M100" s="64"/>
      <c r="N100" s="39"/>
    </row>
    <row r="101" spans="1:14" s="65" customFormat="1" ht="13.8" outlineLevel="3" x14ac:dyDescent="0.25">
      <c r="A101" s="71">
        <f t="shared" si="5"/>
        <v>96</v>
      </c>
      <c r="B101" s="72" t="s">
        <v>195</v>
      </c>
      <c r="C101" s="128" t="s">
        <v>196</v>
      </c>
      <c r="D101" s="129"/>
      <c r="E101" s="75">
        <v>887.46</v>
      </c>
      <c r="F101" s="131"/>
      <c r="G101" s="75">
        <v>3595.09</v>
      </c>
      <c r="H101" s="70"/>
      <c r="I101" s="38">
        <f>G101/E101</f>
        <v>4.0509882135532873</v>
      </c>
      <c r="J101" s="70"/>
      <c r="L101" s="64"/>
      <c r="M101" s="64"/>
      <c r="N101" s="39"/>
    </row>
    <row r="102" spans="1:14" s="65" customFormat="1" ht="13.8" outlineLevel="3" x14ac:dyDescent="0.25">
      <c r="A102" s="71">
        <f t="shared" si="5"/>
        <v>97</v>
      </c>
      <c r="B102" s="72" t="s">
        <v>197</v>
      </c>
      <c r="C102" s="128" t="s">
        <v>198</v>
      </c>
      <c r="D102" s="129"/>
      <c r="E102" s="75"/>
      <c r="F102" s="131"/>
      <c r="G102" s="75"/>
      <c r="H102" s="63"/>
      <c r="I102" s="67"/>
      <c r="J102" s="63"/>
      <c r="L102" s="64"/>
      <c r="M102" s="64"/>
      <c r="N102" s="39"/>
    </row>
    <row r="103" spans="1:14" s="65" customFormat="1" ht="13.8" outlineLevel="3" x14ac:dyDescent="0.25">
      <c r="A103" s="71">
        <f t="shared" si="5"/>
        <v>98</v>
      </c>
      <c r="B103" s="72" t="s">
        <v>199</v>
      </c>
      <c r="C103" s="128" t="s">
        <v>200</v>
      </c>
      <c r="D103" s="129"/>
      <c r="E103" s="75">
        <v>9386043.5800000001</v>
      </c>
      <c r="F103" s="131"/>
      <c r="G103" s="75">
        <v>19970052.079999998</v>
      </c>
      <c r="H103" s="63"/>
      <c r="I103" s="38">
        <f>G103/E103</f>
        <v>2.1276325759399466</v>
      </c>
      <c r="J103" s="63"/>
      <c r="L103" s="64"/>
      <c r="M103" s="64"/>
      <c r="N103" s="39"/>
    </row>
    <row r="104" spans="1:14" s="139" customFormat="1" ht="13.8" x14ac:dyDescent="0.25">
      <c r="A104" s="133">
        <f t="shared" si="5"/>
        <v>99</v>
      </c>
      <c r="B104" s="134" t="s">
        <v>201</v>
      </c>
      <c r="C104" s="135" t="s">
        <v>202</v>
      </c>
      <c r="D104" s="136"/>
      <c r="E104" s="137">
        <v>0</v>
      </c>
      <c r="F104" s="86"/>
      <c r="G104" s="137">
        <f>G105</f>
        <v>0</v>
      </c>
      <c r="H104" s="70"/>
      <c r="I104" s="93"/>
      <c r="J104" s="70"/>
      <c r="L104" s="138"/>
      <c r="M104" s="138"/>
      <c r="N104" s="39"/>
    </row>
    <row r="105" spans="1:14" s="65" customFormat="1" ht="13.8" outlineLevel="2" x14ac:dyDescent="0.25">
      <c r="A105" s="57">
        <f t="shared" si="5"/>
        <v>100</v>
      </c>
      <c r="B105" s="66" t="s">
        <v>203</v>
      </c>
      <c r="C105" s="78" t="s">
        <v>204</v>
      </c>
      <c r="D105" s="79"/>
      <c r="E105" s="61">
        <v>0</v>
      </c>
      <c r="F105" s="62"/>
      <c r="G105" s="61">
        <f>G110+G111</f>
        <v>0</v>
      </c>
      <c r="H105" s="70"/>
      <c r="I105" s="93"/>
      <c r="J105" s="70"/>
      <c r="L105" s="64"/>
      <c r="M105" s="64"/>
      <c r="N105" s="39"/>
    </row>
    <row r="106" spans="1:14" s="65" customFormat="1" ht="27.6" outlineLevel="3" x14ac:dyDescent="0.25">
      <c r="A106" s="71">
        <f t="shared" si="5"/>
        <v>101</v>
      </c>
      <c r="B106" s="72" t="s">
        <v>205</v>
      </c>
      <c r="C106" s="128" t="s">
        <v>206</v>
      </c>
      <c r="D106" s="129"/>
      <c r="E106" s="61">
        <v>0</v>
      </c>
      <c r="F106" s="62"/>
      <c r="G106" s="61">
        <f>'[3]VP defalcate iun 2014'!G104</f>
        <v>0</v>
      </c>
      <c r="H106" s="70"/>
      <c r="I106" s="67"/>
      <c r="J106" s="70"/>
      <c r="L106" s="64"/>
      <c r="M106" s="64"/>
      <c r="N106" s="39"/>
    </row>
    <row r="107" spans="1:14" s="65" customFormat="1" ht="13.8" outlineLevel="3" x14ac:dyDescent="0.25">
      <c r="A107" s="71">
        <f t="shared" si="5"/>
        <v>102</v>
      </c>
      <c r="B107" s="72" t="s">
        <v>207</v>
      </c>
      <c r="C107" s="128" t="s">
        <v>208</v>
      </c>
      <c r="D107" s="129"/>
      <c r="E107" s="61">
        <v>0</v>
      </c>
      <c r="F107" s="62"/>
      <c r="G107" s="61">
        <f>'[3]VP defalcate iun 2014'!G105</f>
        <v>0</v>
      </c>
      <c r="H107" s="70"/>
      <c r="I107" s="67"/>
      <c r="J107" s="70"/>
      <c r="L107" s="64"/>
      <c r="M107" s="64"/>
      <c r="N107" s="39"/>
    </row>
    <row r="108" spans="1:14" s="65" customFormat="1" ht="13.8" outlineLevel="3" x14ac:dyDescent="0.25">
      <c r="A108" s="71">
        <f t="shared" si="5"/>
        <v>103</v>
      </c>
      <c r="B108" s="72" t="s">
        <v>209</v>
      </c>
      <c r="C108" s="128" t="s">
        <v>210</v>
      </c>
      <c r="D108" s="129"/>
      <c r="E108" s="61">
        <v>0</v>
      </c>
      <c r="F108" s="62"/>
      <c r="G108" s="61">
        <f>'[3]VP defalcate iun 2014'!G106</f>
        <v>0</v>
      </c>
      <c r="H108" s="70"/>
      <c r="I108" s="67"/>
      <c r="J108" s="70"/>
      <c r="L108" s="64"/>
      <c r="M108" s="64"/>
      <c r="N108" s="39"/>
    </row>
    <row r="109" spans="1:14" s="65" customFormat="1" ht="13.8" outlineLevel="3" x14ac:dyDescent="0.25">
      <c r="A109" s="71">
        <f t="shared" si="5"/>
        <v>104</v>
      </c>
      <c r="B109" s="72" t="s">
        <v>211</v>
      </c>
      <c r="C109" s="128" t="s">
        <v>212</v>
      </c>
      <c r="D109" s="129"/>
      <c r="E109" s="61">
        <v>0</v>
      </c>
      <c r="F109" s="62"/>
      <c r="G109" s="61">
        <v>0</v>
      </c>
      <c r="H109" s="63"/>
      <c r="I109" s="67"/>
      <c r="J109" s="63"/>
      <c r="L109" s="64"/>
      <c r="M109" s="64"/>
      <c r="N109" s="39"/>
    </row>
    <row r="110" spans="1:14" s="65" customFormat="1" ht="13.8" outlineLevel="3" x14ac:dyDescent="0.25">
      <c r="A110" s="71">
        <f t="shared" si="5"/>
        <v>105</v>
      </c>
      <c r="B110" s="72" t="s">
        <v>213</v>
      </c>
      <c r="C110" s="128" t="s">
        <v>214</v>
      </c>
      <c r="D110" s="129"/>
      <c r="E110" s="75"/>
      <c r="F110" s="131"/>
      <c r="G110" s="75"/>
      <c r="H110" s="63"/>
      <c r="I110" s="93"/>
      <c r="J110" s="63"/>
      <c r="L110" s="64"/>
      <c r="M110" s="64"/>
      <c r="N110" s="39"/>
    </row>
    <row r="111" spans="1:14" s="65" customFormat="1" ht="13.8" outlineLevel="3" x14ac:dyDescent="0.25">
      <c r="A111" s="71">
        <f t="shared" si="5"/>
        <v>106</v>
      </c>
      <c r="B111" s="72" t="s">
        <v>213</v>
      </c>
      <c r="C111" s="128" t="s">
        <v>215</v>
      </c>
      <c r="D111" s="129"/>
      <c r="E111" s="75"/>
      <c r="F111" s="62"/>
      <c r="G111" s="75"/>
      <c r="H111" s="63"/>
      <c r="I111" s="93"/>
      <c r="J111" s="63"/>
      <c r="K111" s="64"/>
      <c r="L111" s="64"/>
      <c r="M111" s="64"/>
      <c r="N111" s="39"/>
    </row>
    <row r="112" spans="1:14" s="139" customFormat="1" ht="27.6" x14ac:dyDescent="0.25">
      <c r="A112" s="133">
        <f t="shared" si="5"/>
        <v>107</v>
      </c>
      <c r="B112" s="140" t="s">
        <v>216</v>
      </c>
      <c r="C112" s="135" t="s">
        <v>217</v>
      </c>
      <c r="D112" s="136"/>
      <c r="E112" s="137">
        <v>32455970.02</v>
      </c>
      <c r="F112" s="86"/>
      <c r="G112" s="137">
        <f>G113+G148+G154+G164</f>
        <v>52588201.229999997</v>
      </c>
      <c r="H112" s="63"/>
      <c r="I112" s="38">
        <f>G112/E112</f>
        <v>1.6202936223318583</v>
      </c>
      <c r="J112" s="63"/>
      <c r="K112" s="138"/>
      <c r="L112" s="138"/>
      <c r="M112" s="138"/>
      <c r="N112" s="39"/>
    </row>
    <row r="113" spans="1:14" s="65" customFormat="1" ht="13.8" outlineLevel="1" x14ac:dyDescent="0.25">
      <c r="A113" s="57">
        <f t="shared" si="5"/>
        <v>108</v>
      </c>
      <c r="B113" s="58" t="s">
        <v>218</v>
      </c>
      <c r="C113" s="78" t="s">
        <v>219</v>
      </c>
      <c r="D113" s="79"/>
      <c r="E113" s="137">
        <v>6878386.2500000009</v>
      </c>
      <c r="F113" s="86"/>
      <c r="G113" s="137">
        <f>G114+G134</f>
        <v>16114595.199999999</v>
      </c>
      <c r="H113" s="70"/>
      <c r="I113" s="38">
        <f>G113/E113</f>
        <v>2.342787190818195</v>
      </c>
      <c r="J113" s="70"/>
      <c r="K113" s="64"/>
      <c r="L113" s="64"/>
      <c r="M113" s="64"/>
      <c r="N113" s="39"/>
    </row>
    <row r="114" spans="1:14" s="65" customFormat="1" ht="13.8" outlineLevel="2" x14ac:dyDescent="0.25">
      <c r="A114" s="57">
        <f t="shared" si="5"/>
        <v>109</v>
      </c>
      <c r="B114" s="58" t="s">
        <v>220</v>
      </c>
      <c r="C114" s="78" t="s">
        <v>221</v>
      </c>
      <c r="D114" s="79"/>
      <c r="E114" s="61"/>
      <c r="F114" s="62"/>
      <c r="G114" s="61"/>
      <c r="H114" s="70"/>
      <c r="I114" s="93"/>
      <c r="J114" s="70"/>
      <c r="K114" s="64"/>
      <c r="L114" s="64"/>
      <c r="M114" s="64"/>
      <c r="N114" s="39"/>
    </row>
    <row r="115" spans="1:14" s="65" customFormat="1" ht="13.8" outlineLevel="3" x14ac:dyDescent="0.25">
      <c r="A115" s="71">
        <f t="shared" si="5"/>
        <v>110</v>
      </c>
      <c r="B115" s="72" t="s">
        <v>222</v>
      </c>
      <c r="C115" s="128" t="s">
        <v>223</v>
      </c>
      <c r="D115" s="129"/>
      <c r="E115" s="75">
        <v>0</v>
      </c>
      <c r="F115" s="62"/>
      <c r="G115" s="75">
        <f>'[3]VP defalcate iun 2014'!G112</f>
        <v>0</v>
      </c>
      <c r="H115" s="70"/>
      <c r="I115" s="67"/>
      <c r="J115" s="70"/>
      <c r="K115" s="64"/>
      <c r="L115" s="64"/>
      <c r="M115" s="64"/>
      <c r="N115" s="39"/>
    </row>
    <row r="116" spans="1:14" s="65" customFormat="1" ht="13.8" outlineLevel="3" x14ac:dyDescent="0.25">
      <c r="A116" s="71">
        <f t="shared" si="5"/>
        <v>111</v>
      </c>
      <c r="B116" s="72" t="s">
        <v>224</v>
      </c>
      <c r="C116" s="128" t="s">
        <v>225</v>
      </c>
      <c r="D116" s="129"/>
      <c r="E116" s="75">
        <v>0</v>
      </c>
      <c r="F116" s="62"/>
      <c r="G116" s="75">
        <f>'[3]VP defalcate iun 2014'!G113</f>
        <v>0</v>
      </c>
      <c r="H116" s="70"/>
      <c r="I116" s="67"/>
      <c r="J116" s="70"/>
      <c r="K116" s="64"/>
      <c r="L116" s="64"/>
      <c r="M116" s="64"/>
      <c r="N116" s="39"/>
    </row>
    <row r="117" spans="1:14" s="65" customFormat="1" ht="13.8" outlineLevel="3" x14ac:dyDescent="0.25">
      <c r="A117" s="71">
        <f t="shared" si="5"/>
        <v>112</v>
      </c>
      <c r="B117" s="72" t="s">
        <v>226</v>
      </c>
      <c r="C117" s="128" t="s">
        <v>227</v>
      </c>
      <c r="D117" s="129"/>
      <c r="E117" s="75">
        <v>0</v>
      </c>
      <c r="F117" s="62"/>
      <c r="G117" s="75">
        <f>'[3]VP defalcate iun 2014'!G114</f>
        <v>0</v>
      </c>
      <c r="H117" s="70"/>
      <c r="I117" s="67"/>
      <c r="J117" s="70"/>
      <c r="K117" s="64"/>
      <c r="L117" s="64"/>
      <c r="M117" s="64"/>
      <c r="N117" s="39"/>
    </row>
    <row r="118" spans="1:14" s="65" customFormat="1" ht="13.8" outlineLevel="3" x14ac:dyDescent="0.25">
      <c r="A118" s="71">
        <f t="shared" si="5"/>
        <v>113</v>
      </c>
      <c r="B118" s="72" t="s">
        <v>228</v>
      </c>
      <c r="C118" s="128" t="s">
        <v>229</v>
      </c>
      <c r="D118" s="129"/>
      <c r="E118" s="75"/>
      <c r="F118" s="62"/>
      <c r="G118" s="75"/>
      <c r="H118" s="70"/>
      <c r="I118" s="67"/>
      <c r="J118" s="70"/>
      <c r="K118" s="64"/>
      <c r="L118" s="64"/>
      <c r="M118" s="64"/>
      <c r="N118" s="39"/>
    </row>
    <row r="119" spans="1:14" s="65" customFormat="1" ht="27.6" outlineLevel="3" x14ac:dyDescent="0.25">
      <c r="A119" s="71">
        <f t="shared" si="5"/>
        <v>114</v>
      </c>
      <c r="B119" s="72" t="s">
        <v>230</v>
      </c>
      <c r="C119" s="128" t="s">
        <v>231</v>
      </c>
      <c r="D119" s="129"/>
      <c r="E119" s="75">
        <v>0</v>
      </c>
      <c r="F119" s="62"/>
      <c r="G119" s="75">
        <f>'[3]VP defalcate iun 2014'!G116</f>
        <v>0</v>
      </c>
      <c r="H119" s="70"/>
      <c r="I119" s="67"/>
      <c r="J119" s="70"/>
      <c r="K119" s="64"/>
      <c r="L119" s="64"/>
      <c r="M119" s="64"/>
      <c r="N119" s="39"/>
    </row>
    <row r="120" spans="1:14" s="65" customFormat="1" ht="13.8" outlineLevel="3" x14ac:dyDescent="0.25">
      <c r="A120" s="71">
        <f t="shared" si="5"/>
        <v>115</v>
      </c>
      <c r="B120" s="72" t="s">
        <v>232</v>
      </c>
      <c r="C120" s="128" t="s">
        <v>233</v>
      </c>
      <c r="D120" s="129"/>
      <c r="E120" s="75">
        <v>0</v>
      </c>
      <c r="F120" s="62"/>
      <c r="G120" s="75">
        <f>'[3]VP defalcate iun 2014'!G117</f>
        <v>0</v>
      </c>
      <c r="H120" s="70"/>
      <c r="I120" s="67"/>
      <c r="J120" s="70"/>
      <c r="K120" s="64"/>
      <c r="L120" s="64"/>
      <c r="M120" s="64"/>
      <c r="N120" s="39"/>
    </row>
    <row r="121" spans="1:14" s="65" customFormat="1" ht="27.6" outlineLevel="3" x14ac:dyDescent="0.25">
      <c r="A121" s="71">
        <f t="shared" si="5"/>
        <v>116</v>
      </c>
      <c r="B121" s="72" t="s">
        <v>234</v>
      </c>
      <c r="C121" s="128" t="s">
        <v>235</v>
      </c>
      <c r="D121" s="129"/>
      <c r="E121" s="61">
        <v>0</v>
      </c>
      <c r="F121" s="62"/>
      <c r="G121" s="61">
        <f>G122+G123</f>
        <v>0</v>
      </c>
      <c r="H121" s="70"/>
      <c r="I121" s="67"/>
      <c r="J121" s="70"/>
      <c r="K121" s="64"/>
      <c r="L121" s="64"/>
      <c r="M121" s="64"/>
      <c r="N121" s="39"/>
    </row>
    <row r="122" spans="1:14" s="65" customFormat="1" ht="27.6" outlineLevel="3" x14ac:dyDescent="0.25">
      <c r="A122" s="141">
        <f t="shared" si="5"/>
        <v>117</v>
      </c>
      <c r="B122" s="121" t="s">
        <v>236</v>
      </c>
      <c r="C122" s="128" t="s">
        <v>237</v>
      </c>
      <c r="D122" s="129"/>
      <c r="E122" s="75">
        <v>0</v>
      </c>
      <c r="F122" s="62"/>
      <c r="G122" s="75">
        <f>'[3]VP defalcate iun 2014'!G119</f>
        <v>0</v>
      </c>
      <c r="H122" s="70"/>
      <c r="I122" s="67"/>
      <c r="J122" s="70"/>
      <c r="K122" s="64"/>
      <c r="L122" s="64"/>
      <c r="M122" s="64"/>
      <c r="N122" s="39"/>
    </row>
    <row r="123" spans="1:14" s="65" customFormat="1" ht="13.8" outlineLevel="3" x14ac:dyDescent="0.25">
      <c r="A123" s="141">
        <f t="shared" si="5"/>
        <v>118</v>
      </c>
      <c r="B123" s="121" t="s">
        <v>238</v>
      </c>
      <c r="C123" s="128" t="s">
        <v>239</v>
      </c>
      <c r="D123" s="129"/>
      <c r="E123" s="75">
        <v>0</v>
      </c>
      <c r="F123" s="62"/>
      <c r="G123" s="75">
        <f>'[3]VP defalcate iun 2014'!G120</f>
        <v>0</v>
      </c>
      <c r="H123" s="70"/>
      <c r="I123" s="67"/>
      <c r="J123" s="70"/>
      <c r="K123" s="64"/>
      <c r="L123" s="64"/>
      <c r="M123" s="64"/>
      <c r="N123" s="39"/>
    </row>
    <row r="124" spans="1:14" s="65" customFormat="1" ht="27.6" outlineLevel="3" x14ac:dyDescent="0.25">
      <c r="A124" s="71">
        <f t="shared" si="5"/>
        <v>119</v>
      </c>
      <c r="B124" s="72" t="s">
        <v>240</v>
      </c>
      <c r="C124" s="128" t="s">
        <v>241</v>
      </c>
      <c r="D124" s="129"/>
      <c r="E124" s="75">
        <v>0</v>
      </c>
      <c r="F124" s="62"/>
      <c r="G124" s="75">
        <f>'[3]VP defalcate iun 2014'!G121</f>
        <v>0</v>
      </c>
      <c r="H124" s="70"/>
      <c r="I124" s="67"/>
      <c r="J124" s="70"/>
      <c r="K124" s="64"/>
      <c r="L124" s="64"/>
      <c r="M124" s="64"/>
      <c r="N124" s="39"/>
    </row>
    <row r="125" spans="1:14" s="65" customFormat="1" ht="13.8" outlineLevel="3" x14ac:dyDescent="0.25">
      <c r="A125" s="71">
        <f t="shared" si="5"/>
        <v>120</v>
      </c>
      <c r="B125" s="72" t="s">
        <v>242</v>
      </c>
      <c r="C125" s="128" t="s">
        <v>243</v>
      </c>
      <c r="D125" s="129"/>
      <c r="E125" s="75">
        <v>0</v>
      </c>
      <c r="F125" s="62"/>
      <c r="G125" s="75">
        <f>'[3]VP defalcate iun 2014'!G122</f>
        <v>0</v>
      </c>
      <c r="H125" s="70"/>
      <c r="I125" s="67"/>
      <c r="J125" s="70"/>
      <c r="K125" s="64"/>
      <c r="L125" s="64"/>
      <c r="M125" s="64"/>
      <c r="N125" s="39"/>
    </row>
    <row r="126" spans="1:14" s="65" customFormat="1" ht="27.6" outlineLevel="3" x14ac:dyDescent="0.25">
      <c r="A126" s="71">
        <f t="shared" si="5"/>
        <v>121</v>
      </c>
      <c r="B126" s="72" t="s">
        <v>244</v>
      </c>
      <c r="C126" s="128" t="s">
        <v>245</v>
      </c>
      <c r="D126" s="129"/>
      <c r="E126" s="75">
        <v>0</v>
      </c>
      <c r="F126" s="62"/>
      <c r="G126" s="75">
        <f>'[3]VP defalcate iun 2014'!G123</f>
        <v>0</v>
      </c>
      <c r="H126" s="70"/>
      <c r="I126" s="67"/>
      <c r="J126" s="70"/>
      <c r="K126" s="64"/>
      <c r="L126" s="64"/>
      <c r="M126" s="64"/>
      <c r="N126" s="39"/>
    </row>
    <row r="127" spans="1:14" s="65" customFormat="1" ht="13.8" outlineLevel="3" x14ac:dyDescent="0.25">
      <c r="A127" s="71">
        <f t="shared" si="5"/>
        <v>122</v>
      </c>
      <c r="B127" s="72" t="s">
        <v>246</v>
      </c>
      <c r="C127" s="128" t="s">
        <v>247</v>
      </c>
      <c r="D127" s="129"/>
      <c r="E127" s="75">
        <v>0</v>
      </c>
      <c r="F127" s="62"/>
      <c r="G127" s="75">
        <f>'[3]VP defalcate iun 2014'!G124</f>
        <v>0</v>
      </c>
      <c r="H127" s="70"/>
      <c r="I127" s="67"/>
      <c r="J127" s="70"/>
      <c r="K127" s="64"/>
      <c r="L127" s="64"/>
      <c r="M127" s="64"/>
      <c r="N127" s="39"/>
    </row>
    <row r="128" spans="1:14" s="65" customFormat="1" ht="13.8" outlineLevel="3" x14ac:dyDescent="0.25">
      <c r="A128" s="71">
        <f t="shared" si="5"/>
        <v>123</v>
      </c>
      <c r="B128" s="72" t="s">
        <v>248</v>
      </c>
      <c r="C128" s="128" t="s">
        <v>249</v>
      </c>
      <c r="D128" s="129"/>
      <c r="E128" s="75">
        <v>0</v>
      </c>
      <c r="F128" s="62"/>
      <c r="G128" s="75">
        <f>'[3]VP defalcate iun 2014'!G125</f>
        <v>0</v>
      </c>
      <c r="H128" s="70"/>
      <c r="I128" s="67"/>
      <c r="J128" s="70"/>
      <c r="K128" s="64"/>
      <c r="L128" s="64"/>
      <c r="M128" s="64"/>
      <c r="N128" s="39"/>
    </row>
    <row r="129" spans="1:14" s="65" customFormat="1" ht="27.6" outlineLevel="3" x14ac:dyDescent="0.25">
      <c r="A129" s="71">
        <f t="shared" si="5"/>
        <v>124</v>
      </c>
      <c r="B129" s="72" t="s">
        <v>250</v>
      </c>
      <c r="C129" s="128" t="s">
        <v>251</v>
      </c>
      <c r="D129" s="129"/>
      <c r="E129" s="75">
        <v>0</v>
      </c>
      <c r="F129" s="62"/>
      <c r="G129" s="75">
        <f>'[3]VP defalcate iun 2014'!G126</f>
        <v>0</v>
      </c>
      <c r="H129" s="63"/>
      <c r="I129" s="67"/>
      <c r="J129" s="63"/>
      <c r="K129" s="64"/>
      <c r="L129" s="64"/>
      <c r="M129" s="64"/>
      <c r="N129" s="39"/>
    </row>
    <row r="130" spans="1:14" s="65" customFormat="1" ht="13.8" outlineLevel="3" x14ac:dyDescent="0.25">
      <c r="A130" s="71">
        <f t="shared" si="5"/>
        <v>125</v>
      </c>
      <c r="B130" s="72" t="s">
        <v>252</v>
      </c>
      <c r="C130" s="128" t="s">
        <v>253</v>
      </c>
      <c r="D130" s="129"/>
      <c r="E130" s="75">
        <v>0</v>
      </c>
      <c r="F130" s="62"/>
      <c r="G130" s="75">
        <f>'[3]VP defalcate iun 2014'!G127</f>
        <v>0</v>
      </c>
      <c r="H130" s="70"/>
      <c r="I130" s="67"/>
      <c r="J130" s="70"/>
      <c r="K130" s="64"/>
      <c r="L130" s="64"/>
      <c r="M130" s="64"/>
      <c r="N130" s="39"/>
    </row>
    <row r="131" spans="1:14" s="65" customFormat="1" ht="13.8" outlineLevel="3" x14ac:dyDescent="0.25">
      <c r="A131" s="71">
        <f t="shared" si="5"/>
        <v>126</v>
      </c>
      <c r="B131" s="72" t="s">
        <v>254</v>
      </c>
      <c r="C131" s="128" t="s">
        <v>255</v>
      </c>
      <c r="D131" s="129"/>
      <c r="E131" s="75">
        <v>0</v>
      </c>
      <c r="F131" s="62"/>
      <c r="G131" s="75">
        <f>'[3]VP defalcate iun 2014'!G128</f>
        <v>0</v>
      </c>
      <c r="H131" s="70"/>
      <c r="I131" s="67"/>
      <c r="J131" s="70"/>
      <c r="K131" s="64"/>
      <c r="L131" s="64"/>
      <c r="M131" s="64"/>
      <c r="N131" s="39"/>
    </row>
    <row r="132" spans="1:14" s="65" customFormat="1" ht="41.4" outlineLevel="3" x14ac:dyDescent="0.25">
      <c r="A132" s="71">
        <f t="shared" si="5"/>
        <v>127</v>
      </c>
      <c r="B132" s="72" t="s">
        <v>256</v>
      </c>
      <c r="C132" s="128" t="s">
        <v>257</v>
      </c>
      <c r="D132" s="129"/>
      <c r="E132" s="75">
        <v>0</v>
      </c>
      <c r="F132" s="62"/>
      <c r="G132" s="75">
        <f>'[3]VP defalcate iun 2014'!G129</f>
        <v>0</v>
      </c>
      <c r="H132" s="70"/>
      <c r="I132" s="67"/>
      <c r="J132" s="70"/>
      <c r="K132" s="64"/>
      <c r="L132" s="64"/>
      <c r="M132" s="64"/>
      <c r="N132" s="39"/>
    </row>
    <row r="133" spans="1:14" s="65" customFormat="1" ht="27.6" outlineLevel="3" x14ac:dyDescent="0.25">
      <c r="A133" s="71">
        <f t="shared" si="5"/>
        <v>128</v>
      </c>
      <c r="B133" s="72" t="s">
        <v>258</v>
      </c>
      <c r="C133" s="128" t="s">
        <v>259</v>
      </c>
      <c r="D133" s="129"/>
      <c r="E133" s="75"/>
      <c r="F133" s="62"/>
      <c r="G133" s="75"/>
      <c r="H133" s="70"/>
      <c r="I133" s="93"/>
      <c r="J133" s="70"/>
      <c r="K133" s="64"/>
      <c r="L133" s="64"/>
      <c r="M133" s="64"/>
      <c r="N133" s="39"/>
    </row>
    <row r="134" spans="1:14" s="65" customFormat="1" ht="13.8" outlineLevel="2" x14ac:dyDescent="0.25">
      <c r="A134" s="133">
        <f t="shared" si="5"/>
        <v>129</v>
      </c>
      <c r="B134" s="58" t="s">
        <v>260</v>
      </c>
      <c r="C134" s="78" t="s">
        <v>261</v>
      </c>
      <c r="D134" s="79"/>
      <c r="E134" s="137">
        <v>6878386.2500000009</v>
      </c>
      <c r="F134" s="86"/>
      <c r="G134" s="137">
        <f>SUM(G135:G147)</f>
        <v>16114595.199999999</v>
      </c>
      <c r="H134" s="70"/>
      <c r="I134" s="38">
        <f>G134/E134</f>
        <v>2.342787190818195</v>
      </c>
      <c r="J134" s="70"/>
      <c r="K134" s="64"/>
      <c r="L134" s="64"/>
      <c r="M134" s="64"/>
      <c r="N134" s="39"/>
    </row>
    <row r="135" spans="1:14" s="65" customFormat="1" ht="13.8" outlineLevel="3" x14ac:dyDescent="0.25">
      <c r="A135" s="71">
        <f t="shared" si="5"/>
        <v>130</v>
      </c>
      <c r="B135" s="72" t="s">
        <v>262</v>
      </c>
      <c r="C135" s="128" t="s">
        <v>263</v>
      </c>
      <c r="D135" s="129"/>
      <c r="E135" s="75">
        <v>0</v>
      </c>
      <c r="F135" s="62"/>
      <c r="G135" s="75">
        <f>'[3]VP defalcate iun 2014'!G132</f>
        <v>0</v>
      </c>
      <c r="H135" s="70"/>
      <c r="I135" s="67"/>
      <c r="J135" s="70"/>
      <c r="K135" s="64"/>
      <c r="L135" s="64"/>
      <c r="M135" s="64"/>
      <c r="N135" s="39"/>
    </row>
    <row r="136" spans="1:14" s="65" customFormat="1" ht="13.8" outlineLevel="3" x14ac:dyDescent="0.25">
      <c r="A136" s="71">
        <f t="shared" si="5"/>
        <v>131</v>
      </c>
      <c r="B136" s="72" t="s">
        <v>264</v>
      </c>
      <c r="C136" s="128" t="s">
        <v>265</v>
      </c>
      <c r="D136" s="129"/>
      <c r="E136" s="75">
        <v>0</v>
      </c>
      <c r="F136" s="62"/>
      <c r="G136" s="75">
        <f>'[3]VP defalcate iun 2014'!G133</f>
        <v>0</v>
      </c>
      <c r="H136" s="70"/>
      <c r="I136" s="67"/>
      <c r="J136" s="70"/>
      <c r="K136" s="64"/>
      <c r="L136" s="64"/>
      <c r="M136" s="64"/>
      <c r="N136" s="39"/>
    </row>
    <row r="137" spans="1:14" s="65" customFormat="1" ht="13.8" outlineLevel="3" x14ac:dyDescent="0.25">
      <c r="A137" s="71">
        <f t="shared" si="5"/>
        <v>132</v>
      </c>
      <c r="B137" s="72" t="s">
        <v>266</v>
      </c>
      <c r="C137" s="128" t="s">
        <v>267</v>
      </c>
      <c r="D137" s="129"/>
      <c r="E137" s="75">
        <v>0</v>
      </c>
      <c r="F137" s="62"/>
      <c r="G137" s="75">
        <f>'[3]VP defalcate iun 2014'!G134</f>
        <v>0</v>
      </c>
      <c r="H137" s="70"/>
      <c r="I137" s="67"/>
      <c r="J137" s="70"/>
      <c r="K137" s="64"/>
      <c r="L137" s="64"/>
      <c r="M137" s="64"/>
      <c r="N137" s="39"/>
    </row>
    <row r="138" spans="1:14" s="65" customFormat="1" ht="13.8" outlineLevel="3" x14ac:dyDescent="0.25">
      <c r="A138" s="71">
        <f t="shared" si="5"/>
        <v>133</v>
      </c>
      <c r="B138" s="72" t="s">
        <v>268</v>
      </c>
      <c r="C138" s="128" t="s">
        <v>269</v>
      </c>
      <c r="D138" s="129"/>
      <c r="E138" s="75">
        <v>0</v>
      </c>
      <c r="F138" s="62"/>
      <c r="G138" s="75">
        <f>'[3]VP defalcate iun 2014'!G135</f>
        <v>0</v>
      </c>
      <c r="H138" s="70"/>
      <c r="I138" s="67"/>
      <c r="J138" s="63"/>
      <c r="K138" s="64"/>
      <c r="L138" s="64"/>
      <c r="M138" s="64"/>
      <c r="N138" s="39"/>
    </row>
    <row r="139" spans="1:14" s="65" customFormat="1" ht="13.8" outlineLevel="3" x14ac:dyDescent="0.25">
      <c r="A139" s="71">
        <f t="shared" si="5"/>
        <v>134</v>
      </c>
      <c r="B139" s="72" t="s">
        <v>270</v>
      </c>
      <c r="C139" s="128" t="s">
        <v>271</v>
      </c>
      <c r="D139" s="129"/>
      <c r="E139" s="65">
        <v>0</v>
      </c>
      <c r="F139" s="62"/>
      <c r="G139" s="75">
        <f>'[3]VP defalcate iun 2014'!G136</f>
        <v>0</v>
      </c>
      <c r="H139" s="70"/>
      <c r="I139" s="67"/>
      <c r="J139" s="70"/>
      <c r="K139" s="64"/>
      <c r="L139" s="64"/>
      <c r="M139" s="64"/>
      <c r="N139" s="39"/>
    </row>
    <row r="140" spans="1:14" s="65" customFormat="1" ht="27.6" outlineLevel="3" x14ac:dyDescent="0.25">
      <c r="A140" s="71">
        <f t="shared" si="5"/>
        <v>135</v>
      </c>
      <c r="B140" s="72" t="s">
        <v>272</v>
      </c>
      <c r="C140" s="128" t="s">
        <v>273</v>
      </c>
      <c r="D140" s="129"/>
      <c r="E140" s="75">
        <v>59432</v>
      </c>
      <c r="F140" s="62"/>
      <c r="G140" s="75">
        <v>45168</v>
      </c>
      <c r="H140" s="70"/>
      <c r="I140" s="77">
        <f>G140/E140</f>
        <v>0.7599946156952484</v>
      </c>
      <c r="J140" s="70"/>
      <c r="K140" s="64"/>
      <c r="L140" s="64"/>
      <c r="M140" s="64"/>
      <c r="N140" s="39"/>
    </row>
    <row r="141" spans="1:14" s="65" customFormat="1" ht="13.8" outlineLevel="3" x14ac:dyDescent="0.25">
      <c r="A141" s="71">
        <f t="shared" si="5"/>
        <v>136</v>
      </c>
      <c r="B141" s="72" t="s">
        <v>274</v>
      </c>
      <c r="C141" s="128" t="s">
        <v>275</v>
      </c>
      <c r="D141" s="129"/>
      <c r="E141" s="75"/>
      <c r="F141" s="62"/>
      <c r="G141" s="75"/>
      <c r="H141" s="70"/>
      <c r="I141" s="67"/>
      <c r="J141" s="70"/>
      <c r="K141" s="64"/>
      <c r="L141" s="64"/>
      <c r="M141" s="64"/>
      <c r="N141" s="39"/>
    </row>
    <row r="142" spans="1:14" s="65" customFormat="1" ht="13.8" outlineLevel="3" x14ac:dyDescent="0.25">
      <c r="A142" s="71">
        <f t="shared" si="5"/>
        <v>137</v>
      </c>
      <c r="B142" s="72" t="s">
        <v>276</v>
      </c>
      <c r="C142" s="128" t="s">
        <v>277</v>
      </c>
      <c r="D142" s="129"/>
      <c r="E142" s="75"/>
      <c r="F142" s="62"/>
      <c r="G142" s="75"/>
      <c r="H142" s="70"/>
      <c r="I142" s="93"/>
      <c r="J142" s="70"/>
      <c r="K142" s="64"/>
      <c r="L142" s="64"/>
      <c r="M142" s="64"/>
      <c r="N142" s="39"/>
    </row>
    <row r="143" spans="1:14" s="65" customFormat="1" ht="13.8" outlineLevel="3" x14ac:dyDescent="0.25">
      <c r="A143" s="71">
        <f t="shared" si="5"/>
        <v>138</v>
      </c>
      <c r="B143" s="72" t="s">
        <v>278</v>
      </c>
      <c r="C143" s="128" t="s">
        <v>279</v>
      </c>
      <c r="D143" s="129"/>
      <c r="E143" s="75">
        <v>313384.12</v>
      </c>
      <c r="F143" s="62"/>
      <c r="G143" s="75"/>
      <c r="H143" s="70"/>
      <c r="I143" s="38">
        <f t="shared" ref="I143:I147" si="7">G143/E143</f>
        <v>0</v>
      </c>
      <c r="J143" s="70"/>
      <c r="K143" s="64"/>
      <c r="L143" s="64"/>
      <c r="M143" s="64"/>
      <c r="N143" s="39"/>
    </row>
    <row r="144" spans="1:14" s="65" customFormat="1" ht="27.6" outlineLevel="3" x14ac:dyDescent="0.25">
      <c r="A144" s="71">
        <v>139</v>
      </c>
      <c r="B144" s="72" t="s">
        <v>280</v>
      </c>
      <c r="C144" s="128" t="s">
        <v>281</v>
      </c>
      <c r="D144" s="129"/>
      <c r="E144" s="75">
        <v>303314.24</v>
      </c>
      <c r="F144" s="62"/>
      <c r="G144" s="75">
        <v>389228.73</v>
      </c>
      <c r="H144" s="70"/>
      <c r="I144" s="38">
        <f t="shared" si="7"/>
        <v>1.2832524117562036</v>
      </c>
      <c r="J144" s="70"/>
      <c r="K144" s="64"/>
      <c r="L144" s="64"/>
      <c r="M144" s="64"/>
      <c r="N144" s="39"/>
    </row>
    <row r="145" spans="1:14" s="65" customFormat="1" ht="13.8" outlineLevel="3" x14ac:dyDescent="0.25">
      <c r="A145" s="71">
        <v>140</v>
      </c>
      <c r="B145" s="72" t="s">
        <v>282</v>
      </c>
      <c r="C145" s="128" t="s">
        <v>283</v>
      </c>
      <c r="D145" s="129"/>
      <c r="E145" s="75">
        <v>1046461.03</v>
      </c>
      <c r="F145" s="62"/>
      <c r="G145" s="75"/>
      <c r="H145" s="70"/>
      <c r="I145" s="93"/>
      <c r="J145" s="70"/>
      <c r="K145" s="64"/>
      <c r="L145" s="64"/>
      <c r="M145" s="64"/>
      <c r="N145" s="39"/>
    </row>
    <row r="146" spans="1:14" s="65" customFormat="1" ht="13.8" outlineLevel="3" x14ac:dyDescent="0.25">
      <c r="A146" s="71">
        <v>141</v>
      </c>
      <c r="B146" s="72" t="s">
        <v>284</v>
      </c>
      <c r="C146" s="128" t="s">
        <v>285</v>
      </c>
      <c r="D146" s="129"/>
      <c r="E146" s="75">
        <v>4847872.07</v>
      </c>
      <c r="F146" s="62"/>
      <c r="G146" s="75">
        <v>8625871.5800000001</v>
      </c>
      <c r="H146" s="70"/>
      <c r="I146" s="38">
        <f t="shared" si="7"/>
        <v>1.7793108925830214</v>
      </c>
      <c r="J146" s="70"/>
      <c r="K146" s="64"/>
      <c r="L146" s="64"/>
      <c r="M146" s="64"/>
      <c r="N146" s="39"/>
    </row>
    <row r="147" spans="1:14" s="65" customFormat="1" ht="41.4" outlineLevel="3" x14ac:dyDescent="0.25">
      <c r="A147" s="71">
        <v>142</v>
      </c>
      <c r="B147" s="72" t="s">
        <v>286</v>
      </c>
      <c r="C147" s="128" t="s">
        <v>287</v>
      </c>
      <c r="D147" s="129"/>
      <c r="E147" s="75">
        <v>307922.78999999998</v>
      </c>
      <c r="F147" s="62"/>
      <c r="G147" s="75">
        <v>7054326.8899999997</v>
      </c>
      <c r="H147" s="70"/>
      <c r="I147" s="38">
        <f t="shared" si="7"/>
        <v>22.90940170423891</v>
      </c>
      <c r="J147" s="70"/>
      <c r="K147" s="64"/>
      <c r="L147" s="64"/>
      <c r="M147" s="64"/>
      <c r="N147" s="39"/>
    </row>
    <row r="148" spans="1:14" s="65" customFormat="1" ht="13.8" outlineLevel="1" x14ac:dyDescent="0.25">
      <c r="A148" s="57">
        <v>143</v>
      </c>
      <c r="B148" s="58" t="s">
        <v>288</v>
      </c>
      <c r="C148" s="78" t="s">
        <v>289</v>
      </c>
      <c r="D148" s="79"/>
      <c r="E148" s="137">
        <v>0</v>
      </c>
      <c r="F148" s="86"/>
      <c r="G148" s="137">
        <f>SUM(G149:G153)</f>
        <v>1512483.91</v>
      </c>
      <c r="H148" s="70"/>
      <c r="I148" s="67"/>
      <c r="J148" s="70"/>
      <c r="K148" s="64"/>
      <c r="L148" s="64"/>
      <c r="M148" s="64"/>
      <c r="N148" s="39"/>
    </row>
    <row r="149" spans="1:14" s="65" customFormat="1" ht="13.8" outlineLevel="3" x14ac:dyDescent="0.25">
      <c r="A149" s="71">
        <f t="shared" ref="A149:A167" si="8">A148+1</f>
        <v>144</v>
      </c>
      <c r="B149" s="72" t="s">
        <v>290</v>
      </c>
      <c r="C149" s="128" t="s">
        <v>291</v>
      </c>
      <c r="D149" s="129"/>
      <c r="E149" s="75">
        <v>0</v>
      </c>
      <c r="F149" s="62"/>
      <c r="G149" s="75">
        <f>'[3]VP defalcate iun 2014'!G142</f>
        <v>0</v>
      </c>
      <c r="H149" s="70"/>
      <c r="I149" s="67"/>
      <c r="J149" s="70"/>
      <c r="K149" s="64"/>
      <c r="L149" s="64"/>
      <c r="M149" s="64"/>
      <c r="N149" s="39"/>
    </row>
    <row r="150" spans="1:14" s="65" customFormat="1" ht="41.4" outlineLevel="3" x14ac:dyDescent="0.25">
      <c r="A150" s="71">
        <f t="shared" si="8"/>
        <v>145</v>
      </c>
      <c r="B150" s="72" t="s">
        <v>292</v>
      </c>
      <c r="C150" s="128" t="s">
        <v>293</v>
      </c>
      <c r="D150" s="129"/>
      <c r="E150" s="75">
        <v>0</v>
      </c>
      <c r="F150" s="62"/>
      <c r="G150" s="75">
        <f>'[3]VP defalcate iun 2014'!G143</f>
        <v>0</v>
      </c>
      <c r="H150" s="70"/>
      <c r="I150" s="67"/>
      <c r="J150" s="70"/>
      <c r="K150" s="64"/>
      <c r="L150" s="64"/>
      <c r="M150" s="64"/>
      <c r="N150" s="39"/>
    </row>
    <row r="151" spans="1:14" s="65" customFormat="1" ht="27.6" outlineLevel="3" x14ac:dyDescent="0.25">
      <c r="A151" s="71">
        <f t="shared" si="8"/>
        <v>146</v>
      </c>
      <c r="B151" s="72" t="s">
        <v>294</v>
      </c>
      <c r="C151" s="128" t="s">
        <v>295</v>
      </c>
      <c r="D151" s="129"/>
      <c r="E151" s="75">
        <v>0</v>
      </c>
      <c r="F151" s="62"/>
      <c r="G151" s="75">
        <f>'[3]VP defalcate iun 2014'!G144</f>
        <v>0</v>
      </c>
      <c r="H151" s="70"/>
      <c r="I151" s="67"/>
      <c r="J151" s="70"/>
      <c r="K151" s="64"/>
      <c r="L151" s="64"/>
      <c r="M151" s="64"/>
      <c r="N151" s="39"/>
    </row>
    <row r="152" spans="1:14" s="65" customFormat="1" ht="13.8" outlineLevel="3" x14ac:dyDescent="0.25">
      <c r="A152" s="71">
        <f t="shared" si="8"/>
        <v>147</v>
      </c>
      <c r="B152" s="72" t="s">
        <v>296</v>
      </c>
      <c r="C152" s="128" t="s">
        <v>297</v>
      </c>
      <c r="D152" s="129"/>
      <c r="E152" s="75"/>
      <c r="F152" s="62"/>
      <c r="G152" s="75">
        <v>1272386.8799999999</v>
      </c>
      <c r="H152" s="70"/>
      <c r="I152" s="67"/>
      <c r="J152" s="70"/>
      <c r="K152" s="64"/>
      <c r="L152" s="64"/>
      <c r="M152" s="64"/>
      <c r="N152" s="39"/>
    </row>
    <row r="153" spans="1:14" s="65" customFormat="1" ht="13.8" outlineLevel="3" x14ac:dyDescent="0.25">
      <c r="A153" s="71">
        <v>145</v>
      </c>
      <c r="B153" s="72" t="s">
        <v>298</v>
      </c>
      <c r="C153" s="128" t="s">
        <v>299</v>
      </c>
      <c r="D153" s="129"/>
      <c r="E153" s="75">
        <v>0</v>
      </c>
      <c r="F153" s="62"/>
      <c r="G153" s="75">
        <v>240097.03</v>
      </c>
      <c r="H153" s="70"/>
      <c r="I153" s="67"/>
      <c r="J153" s="70"/>
      <c r="K153" s="64"/>
      <c r="L153" s="64"/>
      <c r="M153" s="64"/>
      <c r="N153" s="39"/>
    </row>
    <row r="154" spans="1:14" s="65" customFormat="1" ht="13.8" outlineLevel="1" x14ac:dyDescent="0.25">
      <c r="A154" s="133">
        <f>A153+1</f>
        <v>146</v>
      </c>
      <c r="B154" s="58" t="s">
        <v>300</v>
      </c>
      <c r="C154" s="78" t="s">
        <v>301</v>
      </c>
      <c r="D154" s="79"/>
      <c r="E154" s="137">
        <v>26616289.050000001</v>
      </c>
      <c r="F154" s="86"/>
      <c r="G154" s="137">
        <f>SUM(G155:G163)</f>
        <v>35856693.57</v>
      </c>
      <c r="H154" s="70"/>
      <c r="I154" s="38">
        <f>G154/E154</f>
        <v>1.3471710313425529</v>
      </c>
      <c r="J154" s="70"/>
      <c r="K154" s="64"/>
      <c r="L154" s="64"/>
      <c r="M154" s="64"/>
      <c r="N154" s="39"/>
    </row>
    <row r="155" spans="1:14" s="65" customFormat="1" ht="13.8" outlineLevel="3" x14ac:dyDescent="0.25">
      <c r="A155" s="71">
        <f t="shared" si="8"/>
        <v>147</v>
      </c>
      <c r="B155" s="72" t="s">
        <v>302</v>
      </c>
      <c r="C155" s="128" t="s">
        <v>303</v>
      </c>
      <c r="D155" s="129"/>
      <c r="E155" s="75"/>
      <c r="F155" s="62"/>
      <c r="G155" s="75"/>
      <c r="H155" s="70"/>
      <c r="I155" s="93"/>
      <c r="J155" s="70"/>
      <c r="K155" s="64"/>
      <c r="L155" s="64"/>
      <c r="M155" s="64"/>
      <c r="N155" s="39"/>
    </row>
    <row r="156" spans="1:14" s="65" customFormat="1" ht="13.8" outlineLevel="3" x14ac:dyDescent="0.25">
      <c r="A156" s="71">
        <f t="shared" si="8"/>
        <v>148</v>
      </c>
      <c r="B156" s="72" t="s">
        <v>304</v>
      </c>
      <c r="C156" s="128" t="s">
        <v>305</v>
      </c>
      <c r="D156" s="129"/>
      <c r="E156" s="75"/>
      <c r="F156" s="62"/>
      <c r="G156" s="75"/>
      <c r="H156" s="142"/>
      <c r="I156" s="93"/>
      <c r="J156" s="142"/>
      <c r="K156" s="64"/>
      <c r="L156" s="64"/>
      <c r="M156" s="64"/>
      <c r="N156" s="39"/>
    </row>
    <row r="157" spans="1:14" s="65" customFormat="1" ht="13.8" hidden="1" outlineLevel="3" x14ac:dyDescent="0.25">
      <c r="A157" s="71">
        <f t="shared" si="8"/>
        <v>149</v>
      </c>
      <c r="B157" s="72" t="s">
        <v>306</v>
      </c>
      <c r="C157" s="128" t="s">
        <v>307</v>
      </c>
      <c r="D157" s="129"/>
      <c r="E157" s="75">
        <v>0</v>
      </c>
      <c r="F157" s="62"/>
      <c r="G157" s="75">
        <f>'[3]VP defalcate iun 2014'!G150</f>
        <v>0</v>
      </c>
      <c r="H157" s="142"/>
      <c r="I157" s="93"/>
      <c r="J157" s="142"/>
      <c r="K157" s="64"/>
      <c r="L157" s="64"/>
      <c r="M157" s="64"/>
      <c r="N157" s="39"/>
    </row>
    <row r="158" spans="1:14" s="65" customFormat="1" ht="13.8" outlineLevel="3" x14ac:dyDescent="0.25">
      <c r="A158" s="71">
        <f t="shared" si="8"/>
        <v>150</v>
      </c>
      <c r="B158" s="72" t="s">
        <v>308</v>
      </c>
      <c r="C158" s="128" t="s">
        <v>309</v>
      </c>
      <c r="D158" s="129"/>
      <c r="E158" s="75">
        <v>0</v>
      </c>
      <c r="F158" s="62"/>
      <c r="G158" s="75">
        <f>'[3]VP defalcate iun 2014'!G151</f>
        <v>0</v>
      </c>
      <c r="H158" s="142"/>
      <c r="I158" s="93"/>
      <c r="J158" s="142"/>
      <c r="K158" s="64"/>
      <c r="L158" s="64"/>
      <c r="M158" s="64"/>
      <c r="N158" s="39"/>
    </row>
    <row r="159" spans="1:14" s="65" customFormat="1" ht="13.8" outlineLevel="3" x14ac:dyDescent="0.25">
      <c r="A159" s="71">
        <f t="shared" si="8"/>
        <v>151</v>
      </c>
      <c r="B159" s="72" t="s">
        <v>310</v>
      </c>
      <c r="C159" s="128" t="s">
        <v>311</v>
      </c>
      <c r="D159" s="129"/>
      <c r="E159" s="75">
        <v>0</v>
      </c>
      <c r="F159" s="62"/>
      <c r="G159" s="75">
        <f>'[3]VP defalcate iun 2014'!G152</f>
        <v>0</v>
      </c>
      <c r="H159" s="142"/>
      <c r="I159" s="67"/>
      <c r="J159" s="142"/>
      <c r="K159" s="64"/>
      <c r="L159" s="64"/>
      <c r="M159" s="64"/>
      <c r="N159" s="39"/>
    </row>
    <row r="160" spans="1:14" s="65" customFormat="1" ht="13.8" outlineLevel="3" x14ac:dyDescent="0.25">
      <c r="A160" s="71">
        <f t="shared" si="8"/>
        <v>152</v>
      </c>
      <c r="B160" s="72" t="s">
        <v>312</v>
      </c>
      <c r="C160" s="128" t="s">
        <v>313</v>
      </c>
      <c r="D160" s="129"/>
      <c r="E160" s="75">
        <v>0</v>
      </c>
      <c r="F160" s="62"/>
      <c r="G160" s="75">
        <f>'[3]VP defalcate iun 2014'!G153</f>
        <v>0</v>
      </c>
      <c r="H160" s="142"/>
      <c r="I160" s="67"/>
      <c r="J160" s="142"/>
      <c r="K160" s="64"/>
      <c r="L160" s="64"/>
      <c r="M160" s="64"/>
      <c r="N160" s="39"/>
    </row>
    <row r="161" spans="1:14" s="65" customFormat="1" ht="13.8" outlineLevel="3" x14ac:dyDescent="0.25">
      <c r="A161" s="71">
        <f t="shared" si="8"/>
        <v>153</v>
      </c>
      <c r="B161" s="72" t="s">
        <v>314</v>
      </c>
      <c r="C161" s="128" t="s">
        <v>315</v>
      </c>
      <c r="D161" s="129"/>
      <c r="E161" s="75">
        <v>0</v>
      </c>
      <c r="F161" s="62"/>
      <c r="G161" s="75">
        <f>'[3]VP defalcate iun 2014'!G154</f>
        <v>0</v>
      </c>
      <c r="H161" s="142"/>
      <c r="I161" s="67"/>
      <c r="J161" s="142"/>
      <c r="K161" s="64"/>
      <c r="L161" s="64"/>
      <c r="M161" s="64"/>
      <c r="N161" s="39"/>
    </row>
    <row r="162" spans="1:14" s="65" customFormat="1" ht="13.8" outlineLevel="3" x14ac:dyDescent="0.25">
      <c r="A162" s="71">
        <f t="shared" si="8"/>
        <v>154</v>
      </c>
      <c r="B162" s="72" t="s">
        <v>316</v>
      </c>
      <c r="C162" s="128" t="s">
        <v>317</v>
      </c>
      <c r="D162" s="129"/>
      <c r="E162" s="75">
        <v>0</v>
      </c>
      <c r="F162" s="62"/>
      <c r="G162" s="75">
        <v>0</v>
      </c>
      <c r="H162" s="142"/>
      <c r="I162" s="67"/>
      <c r="J162" s="142"/>
      <c r="K162" s="64"/>
      <c r="L162" s="64"/>
      <c r="M162" s="64"/>
      <c r="N162" s="39"/>
    </row>
    <row r="163" spans="1:14" s="65" customFormat="1" ht="13.8" outlineLevel="3" x14ac:dyDescent="0.25">
      <c r="A163" s="71">
        <f t="shared" si="8"/>
        <v>155</v>
      </c>
      <c r="B163" s="143" t="s">
        <v>318</v>
      </c>
      <c r="C163" s="128" t="s">
        <v>319</v>
      </c>
      <c r="D163" s="129"/>
      <c r="E163" s="75">
        <v>26616289.050000001</v>
      </c>
      <c r="F163" s="62"/>
      <c r="G163" s="75">
        <v>35856693.57</v>
      </c>
      <c r="H163" s="142"/>
      <c r="I163" s="38">
        <f>G163/E163</f>
        <v>1.3471710313425529</v>
      </c>
      <c r="J163" s="142"/>
      <c r="K163" s="64"/>
      <c r="L163" s="64"/>
      <c r="M163" s="64"/>
      <c r="N163" s="39"/>
    </row>
    <row r="164" spans="1:14" s="65" customFormat="1" ht="13.8" outlineLevel="3" x14ac:dyDescent="0.25">
      <c r="A164" s="133">
        <f t="shared" si="8"/>
        <v>156</v>
      </c>
      <c r="B164" s="144" t="s">
        <v>320</v>
      </c>
      <c r="C164" s="135">
        <v>48.02</v>
      </c>
      <c r="D164" s="145"/>
      <c r="E164" s="137">
        <v>-1038705.2800000003</v>
      </c>
      <c r="F164" s="86"/>
      <c r="G164" s="137">
        <f>G165+G166+G167</f>
        <v>-895571.45</v>
      </c>
      <c r="H164" s="146"/>
      <c r="I164" s="77">
        <f>G164/E164</f>
        <v>0.86219976661714837</v>
      </c>
      <c r="J164" s="142"/>
      <c r="K164" s="64"/>
      <c r="L164" s="64"/>
      <c r="M164" s="64"/>
      <c r="N164" s="39"/>
    </row>
    <row r="165" spans="1:14" s="65" customFormat="1" ht="13.8" outlineLevel="3" x14ac:dyDescent="0.25">
      <c r="A165" s="71">
        <f t="shared" si="8"/>
        <v>157</v>
      </c>
      <c r="B165" s="143" t="s">
        <v>321</v>
      </c>
      <c r="C165" s="128" t="s">
        <v>322</v>
      </c>
      <c r="D165" s="129"/>
      <c r="E165" s="75"/>
      <c r="F165" s="62"/>
      <c r="G165" s="75"/>
      <c r="H165" s="142"/>
      <c r="I165" s="93"/>
      <c r="J165" s="142"/>
      <c r="K165" s="64"/>
      <c r="L165" s="64"/>
      <c r="M165" s="64"/>
      <c r="N165" s="39"/>
    </row>
    <row r="166" spans="1:14" s="65" customFormat="1" ht="13.8" outlineLevel="3" x14ac:dyDescent="0.25">
      <c r="A166" s="71">
        <f t="shared" si="8"/>
        <v>158</v>
      </c>
      <c r="B166" s="143" t="s">
        <v>323</v>
      </c>
      <c r="C166" s="128" t="s">
        <v>324</v>
      </c>
      <c r="D166" s="129"/>
      <c r="E166" s="75">
        <v>4703041.41</v>
      </c>
      <c r="F166" s="62"/>
      <c r="G166" s="75"/>
      <c r="H166" s="142"/>
      <c r="I166" s="38">
        <f>G166/E166</f>
        <v>0</v>
      </c>
      <c r="J166" s="142"/>
      <c r="K166" s="64"/>
      <c r="L166" s="64"/>
      <c r="M166" s="64"/>
      <c r="N166" s="39"/>
    </row>
    <row r="167" spans="1:14" s="65" customFormat="1" ht="13.8" outlineLevel="3" x14ac:dyDescent="0.25">
      <c r="A167" s="71">
        <f t="shared" si="8"/>
        <v>159</v>
      </c>
      <c r="B167" s="143" t="s">
        <v>325</v>
      </c>
      <c r="C167" s="128" t="s">
        <v>326</v>
      </c>
      <c r="D167" s="129"/>
      <c r="E167" s="75">
        <v>-5741746.6900000004</v>
      </c>
      <c r="F167" s="62"/>
      <c r="G167" s="75">
        <v>-895571.45</v>
      </c>
      <c r="H167" s="142"/>
      <c r="I167" s="77">
        <f>G167/E167</f>
        <v>0.15597543715395076</v>
      </c>
      <c r="J167" s="142"/>
      <c r="K167" s="64"/>
      <c r="L167" s="64"/>
      <c r="M167" s="64"/>
      <c r="N167" s="39"/>
    </row>
    <row r="168" spans="1:14" s="65" customFormat="1" ht="13.2" x14ac:dyDescent="0.25">
      <c r="A168" s="147"/>
      <c r="B168" s="148" t="s">
        <v>327</v>
      </c>
      <c r="C168" s="149"/>
      <c r="D168" s="149"/>
      <c r="E168" s="150"/>
      <c r="F168" s="62"/>
      <c r="G168" s="150"/>
      <c r="H168" s="142"/>
      <c r="I168" s="142"/>
      <c r="J168" s="142"/>
      <c r="L168" s="64"/>
      <c r="M168" s="64"/>
      <c r="N168" s="39"/>
    </row>
    <row r="169" spans="1:14" s="65" customFormat="1" ht="13.2" x14ac:dyDescent="0.25">
      <c r="A169" s="151"/>
      <c r="B169" s="148" t="s">
        <v>328</v>
      </c>
      <c r="C169" s="149"/>
      <c r="D169" s="149"/>
      <c r="E169" s="150"/>
      <c r="F169" s="62"/>
      <c r="G169" s="150"/>
      <c r="H169" s="142"/>
      <c r="I169" s="142"/>
      <c r="J169" s="142"/>
      <c r="L169" s="64"/>
      <c r="M169" s="64"/>
    </row>
    <row r="170" spans="1:14" s="65" customFormat="1" ht="13.2" x14ac:dyDescent="0.25">
      <c r="A170" s="152"/>
      <c r="B170" s="148" t="s">
        <v>329</v>
      </c>
      <c r="C170" s="149"/>
      <c r="D170" s="149"/>
      <c r="E170" s="150"/>
      <c r="F170" s="62"/>
      <c r="G170" s="150"/>
      <c r="H170" s="142"/>
      <c r="I170" s="142"/>
      <c r="J170" s="142"/>
      <c r="L170" s="64"/>
      <c r="M170" s="64"/>
    </row>
    <row r="171" spans="1:14" s="65" customFormat="1" x14ac:dyDescent="0.2">
      <c r="A171" s="153"/>
      <c r="B171" s="154"/>
      <c r="C171" s="149"/>
      <c r="D171" s="149"/>
      <c r="E171" s="150"/>
      <c r="F171" s="62"/>
      <c r="G171" s="150"/>
      <c r="H171" s="142"/>
      <c r="I171" s="142"/>
      <c r="J171" s="142"/>
      <c r="L171" s="64"/>
      <c r="M171" s="64"/>
    </row>
    <row r="172" spans="1:14" s="62" customFormat="1" x14ac:dyDescent="0.2">
      <c r="A172" s="153"/>
      <c r="B172" s="154"/>
      <c r="C172" s="149"/>
      <c r="D172" s="149"/>
      <c r="E172" s="150"/>
      <c r="G172" s="150"/>
      <c r="H172" s="142"/>
      <c r="I172" s="142"/>
      <c r="J172" s="142"/>
      <c r="L172" s="155"/>
      <c r="M172" s="155"/>
    </row>
    <row r="173" spans="1:14" s="62" customFormat="1" x14ac:dyDescent="0.2">
      <c r="A173" s="153"/>
      <c r="B173" s="154"/>
      <c r="C173" s="149"/>
      <c r="D173" s="149"/>
      <c r="E173" s="150"/>
      <c r="G173" s="150"/>
      <c r="H173" s="142"/>
      <c r="I173" s="142"/>
      <c r="J173" s="142"/>
      <c r="L173" s="155"/>
      <c r="M173" s="155"/>
    </row>
    <row r="174" spans="1:14" s="62" customFormat="1" x14ac:dyDescent="0.2">
      <c r="A174" s="153"/>
      <c r="B174" s="154"/>
      <c r="C174" s="149"/>
      <c r="D174" s="149"/>
      <c r="E174" s="150"/>
      <c r="G174" s="150"/>
      <c r="H174" s="142"/>
      <c r="I174" s="142"/>
      <c r="J174" s="142"/>
      <c r="L174" s="155"/>
      <c r="M174" s="155"/>
    </row>
    <row r="175" spans="1:14" s="62" customFormat="1" x14ac:dyDescent="0.2">
      <c r="A175" s="153"/>
      <c r="B175" s="154"/>
      <c r="C175" s="149"/>
      <c r="D175" s="149"/>
      <c r="E175" s="156"/>
      <c r="G175" s="150"/>
      <c r="H175" s="142"/>
      <c r="I175" s="142"/>
      <c r="J175" s="142"/>
      <c r="L175" s="155"/>
      <c r="M175" s="155"/>
    </row>
    <row r="176" spans="1:14" s="62" customFormat="1" x14ac:dyDescent="0.2">
      <c r="A176" s="153"/>
      <c r="B176" s="154"/>
      <c r="C176" s="149"/>
      <c r="D176" s="149"/>
      <c r="E176" s="157"/>
      <c r="G176" s="158"/>
      <c r="H176" s="142"/>
      <c r="I176" s="142"/>
      <c r="J176" s="142"/>
      <c r="L176" s="155"/>
      <c r="M176" s="155"/>
    </row>
    <row r="177" spans="1:13" s="62" customFormat="1" x14ac:dyDescent="0.2">
      <c r="A177" s="153"/>
      <c r="B177" s="154"/>
      <c r="C177" s="149"/>
      <c r="D177" s="149"/>
      <c r="E177" s="157"/>
      <c r="G177" s="158"/>
      <c r="H177" s="142"/>
      <c r="I177" s="142"/>
      <c r="J177" s="142"/>
      <c r="L177" s="155"/>
      <c r="M177" s="155"/>
    </row>
    <row r="178" spans="1:13" s="62" customFormat="1" x14ac:dyDescent="0.2">
      <c r="A178" s="153"/>
      <c r="B178" s="154"/>
      <c r="C178" s="149"/>
      <c r="D178" s="149"/>
      <c r="E178" s="157"/>
      <c r="G178" s="158"/>
      <c r="H178" s="142"/>
      <c r="I178" s="142"/>
      <c r="J178" s="142"/>
      <c r="L178" s="155"/>
      <c r="M178" s="155"/>
    </row>
    <row r="179" spans="1:13" s="62" customFormat="1" x14ac:dyDescent="0.2">
      <c r="A179" s="153"/>
      <c r="B179" s="154"/>
      <c r="C179" s="149"/>
      <c r="D179" s="149"/>
      <c r="E179" s="157"/>
      <c r="G179" s="158"/>
      <c r="H179" s="142"/>
      <c r="I179" s="142"/>
      <c r="J179" s="142"/>
      <c r="L179" s="155"/>
      <c r="M179" s="155"/>
    </row>
    <row r="180" spans="1:13" s="62" customFormat="1" x14ac:dyDescent="0.2">
      <c r="A180" s="153"/>
      <c r="B180" s="154"/>
      <c r="C180" s="149"/>
      <c r="D180" s="149"/>
      <c r="E180" s="157"/>
      <c r="G180" s="158"/>
      <c r="H180" s="142"/>
      <c r="I180" s="142"/>
      <c r="J180" s="142"/>
      <c r="L180" s="155"/>
      <c r="M180" s="155"/>
    </row>
    <row r="181" spans="1:13" s="62" customFormat="1" x14ac:dyDescent="0.2">
      <c r="A181" s="153"/>
      <c r="B181" s="154"/>
      <c r="C181" s="149"/>
      <c r="D181" s="149"/>
      <c r="E181" s="157"/>
      <c r="G181" s="158"/>
      <c r="H181" s="142"/>
      <c r="I181" s="142"/>
      <c r="J181" s="142"/>
      <c r="L181" s="155"/>
      <c r="M181" s="155"/>
    </row>
    <row r="182" spans="1:13" s="62" customFormat="1" x14ac:dyDescent="0.2">
      <c r="A182" s="153"/>
      <c r="B182" s="154"/>
      <c r="C182" s="149"/>
      <c r="D182" s="149"/>
      <c r="E182" s="158"/>
      <c r="G182" s="158"/>
      <c r="H182" s="142"/>
      <c r="I182" s="142"/>
      <c r="J182" s="142"/>
      <c r="L182" s="155"/>
      <c r="M182" s="155"/>
    </row>
    <row r="183" spans="1:13" s="62" customFormat="1" x14ac:dyDescent="0.2">
      <c r="A183" s="153"/>
      <c r="B183" s="154"/>
      <c r="C183" s="149"/>
      <c r="D183" s="149"/>
      <c r="E183" s="158"/>
      <c r="G183" s="158"/>
      <c r="H183" s="142"/>
      <c r="I183" s="142"/>
      <c r="J183" s="142"/>
      <c r="L183" s="155"/>
      <c r="M183" s="155"/>
    </row>
    <row r="184" spans="1:13" s="62" customFormat="1" x14ac:dyDescent="0.2">
      <c r="A184" s="153"/>
      <c r="B184" s="154"/>
      <c r="C184" s="149"/>
      <c r="D184" s="149"/>
      <c r="E184" s="159"/>
      <c r="G184" s="158"/>
      <c r="H184" s="142"/>
      <c r="I184" s="142"/>
      <c r="J184" s="142"/>
      <c r="L184" s="155"/>
      <c r="M184" s="155"/>
    </row>
    <row r="185" spans="1:13" s="62" customFormat="1" x14ac:dyDescent="0.2">
      <c r="A185" s="153"/>
      <c r="B185" s="154"/>
      <c r="C185" s="149"/>
      <c r="D185" s="149"/>
      <c r="E185" s="158"/>
      <c r="G185" s="158"/>
      <c r="H185" s="142"/>
      <c r="I185" s="142"/>
      <c r="J185" s="142"/>
      <c r="L185" s="155"/>
      <c r="M185" s="155"/>
    </row>
    <row r="186" spans="1:13" s="62" customFormat="1" x14ac:dyDescent="0.2">
      <c r="A186" s="153"/>
      <c r="B186" s="154"/>
      <c r="C186" s="149"/>
      <c r="D186" s="149"/>
      <c r="E186" s="158"/>
      <c r="G186" s="158"/>
      <c r="H186" s="142"/>
      <c r="I186" s="142"/>
      <c r="J186" s="142"/>
      <c r="L186" s="155"/>
      <c r="M186" s="155"/>
    </row>
    <row r="187" spans="1:13" s="62" customFormat="1" x14ac:dyDescent="0.2">
      <c r="A187" s="153"/>
      <c r="B187" s="154"/>
      <c r="C187" s="149"/>
      <c r="D187" s="149"/>
      <c r="E187" s="158"/>
      <c r="G187" s="158"/>
      <c r="H187" s="142"/>
      <c r="I187" s="142"/>
      <c r="J187" s="142"/>
      <c r="L187" s="155"/>
      <c r="M187" s="155"/>
    </row>
    <row r="188" spans="1:13" s="149" customFormat="1" x14ac:dyDescent="0.2">
      <c r="A188" s="153"/>
      <c r="B188" s="154"/>
      <c r="E188" s="158"/>
      <c r="F188" s="62"/>
      <c r="G188" s="158"/>
      <c r="H188" s="142"/>
      <c r="I188" s="142"/>
      <c r="J188" s="142"/>
      <c r="L188" s="160"/>
      <c r="M188" s="160"/>
    </row>
    <row r="189" spans="1:13" s="149" customFormat="1" x14ac:dyDescent="0.2">
      <c r="A189" s="153"/>
      <c r="B189" s="154"/>
      <c r="E189" s="158"/>
      <c r="F189" s="62"/>
      <c r="G189" s="158"/>
      <c r="H189" s="142"/>
      <c r="I189" s="142"/>
      <c r="J189" s="142"/>
      <c r="L189" s="160"/>
      <c r="M189" s="160"/>
    </row>
    <row r="190" spans="1:13" s="149" customFormat="1" x14ac:dyDescent="0.2">
      <c r="A190" s="153"/>
      <c r="B190" s="154"/>
      <c r="E190" s="158"/>
      <c r="F190" s="62"/>
      <c r="G190" s="158"/>
      <c r="H190" s="142"/>
      <c r="I190" s="142"/>
      <c r="J190" s="142"/>
      <c r="L190" s="160"/>
      <c r="M190" s="160"/>
    </row>
    <row r="191" spans="1:13" s="149" customFormat="1" x14ac:dyDescent="0.2">
      <c r="A191" s="153"/>
      <c r="B191" s="154"/>
      <c r="E191" s="158"/>
      <c r="F191" s="62"/>
      <c r="G191" s="158"/>
      <c r="H191" s="142"/>
      <c r="I191" s="142"/>
      <c r="J191" s="142"/>
      <c r="L191" s="160"/>
      <c r="M191" s="160"/>
    </row>
    <row r="192" spans="1:13" s="149" customFormat="1" x14ac:dyDescent="0.2">
      <c r="A192" s="153"/>
      <c r="B192" s="154"/>
      <c r="E192" s="158"/>
      <c r="F192" s="62"/>
      <c r="G192" s="158"/>
      <c r="H192" s="142"/>
      <c r="I192" s="142"/>
      <c r="J192" s="142"/>
      <c r="L192" s="160"/>
      <c r="M192" s="160"/>
    </row>
    <row r="193" spans="1:13" s="149" customFormat="1" x14ac:dyDescent="0.2">
      <c r="A193" s="153"/>
      <c r="B193" s="154"/>
      <c r="E193" s="158"/>
      <c r="F193" s="62"/>
      <c r="G193" s="158"/>
      <c r="H193" s="142"/>
      <c r="I193" s="142"/>
      <c r="J193" s="142"/>
      <c r="L193" s="160"/>
      <c r="M193" s="160"/>
    </row>
    <row r="194" spans="1:13" s="149" customFormat="1" x14ac:dyDescent="0.2">
      <c r="A194" s="153"/>
      <c r="B194" s="154"/>
      <c r="E194" s="158"/>
      <c r="F194" s="62"/>
      <c r="G194" s="158"/>
      <c r="H194" s="142"/>
      <c r="I194" s="142"/>
      <c r="J194" s="142"/>
      <c r="L194" s="160"/>
      <c r="M194" s="160"/>
    </row>
    <row r="195" spans="1:13" s="149" customFormat="1" x14ac:dyDescent="0.2">
      <c r="A195" s="153"/>
      <c r="B195" s="154"/>
      <c r="E195" s="158"/>
      <c r="F195" s="62"/>
      <c r="G195" s="158"/>
      <c r="H195" s="142"/>
      <c r="I195" s="142"/>
      <c r="J195" s="142"/>
      <c r="L195" s="160"/>
      <c r="M195" s="160"/>
    </row>
    <row r="196" spans="1:13" s="149" customFormat="1" x14ac:dyDescent="0.2">
      <c r="A196" s="153"/>
      <c r="B196" s="154"/>
      <c r="E196" s="158"/>
      <c r="F196" s="62"/>
      <c r="G196" s="158"/>
      <c r="H196" s="142"/>
      <c r="I196" s="142"/>
      <c r="J196" s="142"/>
      <c r="L196" s="160"/>
      <c r="M196" s="160"/>
    </row>
    <row r="197" spans="1:13" s="149" customFormat="1" x14ac:dyDescent="0.2">
      <c r="A197" s="153"/>
      <c r="B197" s="154"/>
      <c r="E197" s="158"/>
      <c r="F197" s="62"/>
      <c r="G197" s="158"/>
      <c r="H197" s="142"/>
      <c r="I197" s="142"/>
      <c r="J197" s="142"/>
      <c r="L197" s="160"/>
      <c r="M197" s="160"/>
    </row>
    <row r="198" spans="1:13" s="149" customFormat="1" x14ac:dyDescent="0.2">
      <c r="A198" s="153"/>
      <c r="B198" s="154"/>
      <c r="E198" s="158"/>
      <c r="F198" s="62"/>
      <c r="G198" s="158"/>
      <c r="H198" s="142"/>
      <c r="I198" s="142"/>
      <c r="J198" s="142"/>
      <c r="L198" s="160"/>
      <c r="M198" s="160"/>
    </row>
    <row r="199" spans="1:13" s="149" customFormat="1" x14ac:dyDescent="0.2">
      <c r="A199" s="153"/>
      <c r="B199" s="154"/>
      <c r="E199" s="158"/>
      <c r="F199" s="62"/>
      <c r="G199" s="158"/>
      <c r="H199" s="142"/>
      <c r="I199" s="142"/>
      <c r="J199" s="142"/>
      <c r="L199" s="160"/>
      <c r="M199" s="160"/>
    </row>
    <row r="200" spans="1:13" s="149" customFormat="1" x14ac:dyDescent="0.2">
      <c r="A200" s="153"/>
      <c r="B200" s="154"/>
      <c r="E200" s="158"/>
      <c r="F200" s="62"/>
      <c r="G200" s="158"/>
      <c r="H200" s="142"/>
      <c r="I200" s="142"/>
      <c r="J200" s="142"/>
      <c r="L200" s="160"/>
      <c r="M200" s="160"/>
    </row>
    <row r="201" spans="1:13" s="149" customFormat="1" x14ac:dyDescent="0.2">
      <c r="A201" s="153"/>
      <c r="B201" s="154"/>
      <c r="E201" s="158"/>
      <c r="F201" s="62"/>
      <c r="G201" s="158"/>
      <c r="H201" s="142"/>
      <c r="I201" s="142"/>
      <c r="J201" s="142"/>
      <c r="L201" s="160"/>
      <c r="M201" s="160"/>
    </row>
    <row r="202" spans="1:13" s="149" customFormat="1" x14ac:dyDescent="0.2">
      <c r="A202" s="153"/>
      <c r="B202" s="154"/>
      <c r="E202" s="158"/>
      <c r="F202" s="62"/>
      <c r="G202" s="158"/>
      <c r="H202" s="142"/>
      <c r="I202" s="142"/>
      <c r="J202" s="142"/>
      <c r="L202" s="160"/>
      <c r="M202" s="160"/>
    </row>
    <row r="203" spans="1:13" s="149" customFormat="1" x14ac:dyDescent="0.2">
      <c r="A203" s="153"/>
      <c r="B203" s="154"/>
      <c r="E203" s="158"/>
      <c r="F203" s="62"/>
      <c r="G203" s="158"/>
      <c r="H203" s="142"/>
      <c r="I203" s="142"/>
      <c r="J203" s="142"/>
      <c r="L203" s="160"/>
      <c r="M203" s="160"/>
    </row>
    <row r="204" spans="1:13" s="149" customFormat="1" x14ac:dyDescent="0.2">
      <c r="A204" s="153"/>
      <c r="B204" s="154"/>
      <c r="E204" s="158"/>
      <c r="F204" s="62"/>
      <c r="G204" s="158"/>
      <c r="H204" s="142"/>
      <c r="I204" s="142"/>
      <c r="J204" s="142"/>
      <c r="L204" s="160"/>
      <c r="M204" s="160"/>
    </row>
    <row r="205" spans="1:13" s="149" customFormat="1" x14ac:dyDescent="0.2">
      <c r="A205" s="153"/>
      <c r="B205" s="154"/>
      <c r="E205" s="158"/>
      <c r="F205" s="62"/>
      <c r="G205" s="158"/>
      <c r="H205" s="142"/>
      <c r="I205" s="142"/>
      <c r="J205" s="142"/>
      <c r="L205" s="160"/>
      <c r="M205" s="160"/>
    </row>
    <row r="206" spans="1:13" s="149" customFormat="1" x14ac:dyDescent="0.2">
      <c r="A206" s="153"/>
      <c r="B206" s="154"/>
      <c r="E206" s="158"/>
      <c r="F206" s="62"/>
      <c r="G206" s="158"/>
      <c r="H206" s="142"/>
      <c r="I206" s="142"/>
      <c r="J206" s="142"/>
      <c r="L206" s="160"/>
      <c r="M206" s="160"/>
    </row>
    <row r="207" spans="1:13" s="149" customFormat="1" x14ac:dyDescent="0.2">
      <c r="A207" s="153"/>
      <c r="B207" s="154"/>
      <c r="E207" s="158"/>
      <c r="F207" s="62"/>
      <c r="G207" s="158"/>
      <c r="H207" s="142"/>
      <c r="I207" s="142"/>
      <c r="J207" s="142"/>
      <c r="L207" s="160"/>
      <c r="M207" s="160"/>
    </row>
    <row r="208" spans="1:13" s="149" customFormat="1" x14ac:dyDescent="0.2">
      <c r="A208" s="153"/>
      <c r="B208" s="154"/>
      <c r="E208" s="158"/>
      <c r="F208" s="62"/>
      <c r="G208" s="158"/>
      <c r="H208" s="142"/>
      <c r="I208" s="142"/>
      <c r="J208" s="142"/>
      <c r="L208" s="160"/>
      <c r="M208" s="160"/>
    </row>
    <row r="209" spans="1:13" s="149" customFormat="1" x14ac:dyDescent="0.2">
      <c r="A209" s="153"/>
      <c r="B209" s="154"/>
      <c r="E209" s="158"/>
      <c r="F209" s="62"/>
      <c r="G209" s="158"/>
      <c r="H209" s="142"/>
      <c r="I209" s="142"/>
      <c r="J209" s="142"/>
      <c r="L209" s="160"/>
      <c r="M209" s="160"/>
    </row>
    <row r="210" spans="1:13" s="149" customFormat="1" x14ac:dyDescent="0.2">
      <c r="A210" s="153"/>
      <c r="B210" s="154"/>
      <c r="E210" s="158"/>
      <c r="F210" s="62"/>
      <c r="G210" s="158"/>
      <c r="H210" s="142"/>
      <c r="I210" s="142"/>
      <c r="J210" s="142"/>
      <c r="L210" s="160"/>
      <c r="M210" s="160"/>
    </row>
    <row r="211" spans="1:13" s="149" customFormat="1" x14ac:dyDescent="0.2">
      <c r="A211" s="153"/>
      <c r="B211" s="154"/>
      <c r="E211" s="158"/>
      <c r="F211" s="62"/>
      <c r="G211" s="158"/>
      <c r="H211" s="142"/>
      <c r="I211" s="142"/>
      <c r="J211" s="142"/>
      <c r="L211" s="160"/>
      <c r="M211" s="160"/>
    </row>
    <row r="212" spans="1:13" s="149" customFormat="1" x14ac:dyDescent="0.2">
      <c r="A212" s="153"/>
      <c r="B212" s="154"/>
      <c r="E212" s="158"/>
      <c r="F212" s="62"/>
      <c r="G212" s="158"/>
      <c r="H212" s="142"/>
      <c r="I212" s="142"/>
      <c r="J212" s="142"/>
      <c r="L212" s="160"/>
      <c r="M212" s="160"/>
    </row>
    <row r="213" spans="1:13" s="149" customFormat="1" x14ac:dyDescent="0.2">
      <c r="A213" s="153"/>
      <c r="B213" s="154"/>
      <c r="E213" s="158"/>
      <c r="F213" s="62"/>
      <c r="G213" s="158"/>
      <c r="H213" s="142"/>
      <c r="I213" s="142"/>
      <c r="J213" s="142"/>
      <c r="L213" s="160"/>
      <c r="M213" s="160"/>
    </row>
    <row r="214" spans="1:13" s="149" customFormat="1" x14ac:dyDescent="0.2">
      <c r="A214" s="153"/>
      <c r="B214" s="154"/>
      <c r="E214" s="158"/>
      <c r="F214" s="62"/>
      <c r="G214" s="158"/>
      <c r="H214" s="142"/>
      <c r="I214" s="142"/>
      <c r="J214" s="142"/>
      <c r="L214" s="160"/>
      <c r="M214" s="160"/>
    </row>
    <row r="215" spans="1:13" s="149" customFormat="1" x14ac:dyDescent="0.2">
      <c r="A215" s="153"/>
      <c r="B215" s="154"/>
      <c r="E215" s="158"/>
      <c r="F215" s="62"/>
      <c r="G215" s="158"/>
      <c r="H215" s="142"/>
      <c r="I215" s="142"/>
      <c r="J215" s="142"/>
      <c r="L215" s="160"/>
      <c r="M215" s="160"/>
    </row>
    <row r="216" spans="1:13" s="149" customFormat="1" x14ac:dyDescent="0.2">
      <c r="A216" s="153"/>
      <c r="B216" s="154"/>
      <c r="E216" s="158"/>
      <c r="F216" s="62"/>
      <c r="G216" s="158"/>
      <c r="H216" s="142"/>
      <c r="I216" s="142"/>
      <c r="J216" s="142"/>
      <c r="L216" s="160"/>
      <c r="M216" s="160"/>
    </row>
    <row r="217" spans="1:13" s="149" customFormat="1" x14ac:dyDescent="0.2">
      <c r="A217" s="153"/>
      <c r="B217" s="154"/>
      <c r="E217" s="158"/>
      <c r="F217" s="62"/>
      <c r="G217" s="158"/>
      <c r="H217" s="142"/>
      <c r="I217" s="142"/>
      <c r="J217" s="142"/>
      <c r="L217" s="160"/>
      <c r="M217" s="160"/>
    </row>
    <row r="218" spans="1:13" s="149" customFormat="1" x14ac:dyDescent="0.2">
      <c r="A218" s="153"/>
      <c r="B218" s="154"/>
      <c r="E218" s="158"/>
      <c r="F218" s="62"/>
      <c r="G218" s="158"/>
      <c r="H218" s="142"/>
      <c r="I218" s="142"/>
      <c r="J218" s="142"/>
      <c r="L218" s="160"/>
      <c r="M218" s="160"/>
    </row>
    <row r="219" spans="1:13" s="149" customFormat="1" x14ac:dyDescent="0.2">
      <c r="A219" s="153"/>
      <c r="B219" s="154"/>
      <c r="E219" s="158"/>
      <c r="F219" s="62"/>
      <c r="G219" s="158"/>
      <c r="H219" s="142"/>
      <c r="I219" s="142"/>
      <c r="J219" s="142"/>
      <c r="L219" s="160"/>
      <c r="M219" s="160"/>
    </row>
    <row r="220" spans="1:13" s="149" customFormat="1" x14ac:dyDescent="0.2">
      <c r="A220" s="153"/>
      <c r="B220" s="154"/>
      <c r="E220" s="158"/>
      <c r="F220" s="62"/>
      <c r="G220" s="158"/>
      <c r="H220" s="142"/>
      <c r="I220" s="142"/>
      <c r="J220" s="142"/>
      <c r="L220" s="160"/>
      <c r="M220" s="160"/>
    </row>
    <row r="221" spans="1:13" s="149" customFormat="1" x14ac:dyDescent="0.2">
      <c r="A221" s="153"/>
      <c r="B221" s="154"/>
      <c r="E221" s="158"/>
      <c r="F221" s="62"/>
      <c r="G221" s="158"/>
      <c r="H221" s="142"/>
      <c r="I221" s="142"/>
      <c r="J221" s="142"/>
      <c r="L221" s="160"/>
      <c r="M221" s="160"/>
    </row>
    <row r="222" spans="1:13" s="149" customFormat="1" x14ac:dyDescent="0.2">
      <c r="A222" s="153"/>
      <c r="B222" s="154"/>
      <c r="E222" s="158"/>
      <c r="F222" s="62"/>
      <c r="G222" s="158"/>
      <c r="H222" s="142"/>
      <c r="I222" s="142"/>
      <c r="J222" s="142"/>
      <c r="L222" s="160"/>
      <c r="M222" s="160"/>
    </row>
    <row r="223" spans="1:13" s="149" customFormat="1" x14ac:dyDescent="0.2">
      <c r="A223" s="153"/>
      <c r="B223" s="154"/>
      <c r="E223" s="158"/>
      <c r="F223" s="62"/>
      <c r="G223" s="158"/>
      <c r="H223" s="142"/>
      <c r="I223" s="142"/>
      <c r="J223" s="142"/>
      <c r="L223" s="160"/>
      <c r="M223" s="160"/>
    </row>
    <row r="224" spans="1:13" s="149" customFormat="1" x14ac:dyDescent="0.2">
      <c r="A224" s="153"/>
      <c r="B224" s="154"/>
      <c r="E224" s="158"/>
      <c r="F224" s="62"/>
      <c r="G224" s="158"/>
      <c r="H224" s="142"/>
      <c r="I224" s="142"/>
      <c r="J224" s="142"/>
      <c r="L224" s="160"/>
      <c r="M224" s="160"/>
    </row>
    <row r="225" spans="1:13" s="149" customFormat="1" x14ac:dyDescent="0.2">
      <c r="A225" s="153"/>
      <c r="B225" s="154"/>
      <c r="E225" s="158"/>
      <c r="F225" s="62"/>
      <c r="G225" s="158"/>
      <c r="H225" s="142"/>
      <c r="I225" s="142"/>
      <c r="J225" s="142"/>
      <c r="L225" s="160"/>
      <c r="M225" s="160"/>
    </row>
    <row r="226" spans="1:13" s="149" customFormat="1" x14ac:dyDescent="0.2">
      <c r="A226" s="153"/>
      <c r="B226" s="154"/>
      <c r="E226" s="158"/>
      <c r="F226" s="62"/>
      <c r="G226" s="158"/>
      <c r="H226" s="142"/>
      <c r="I226" s="142"/>
      <c r="J226" s="142"/>
      <c r="L226" s="160"/>
      <c r="M226" s="160"/>
    </row>
    <row r="227" spans="1:13" s="149" customFormat="1" x14ac:dyDescent="0.2">
      <c r="A227" s="153"/>
      <c r="B227" s="154"/>
      <c r="E227" s="158"/>
      <c r="F227" s="62"/>
      <c r="G227" s="158"/>
      <c r="H227" s="142"/>
      <c r="I227" s="142"/>
      <c r="J227" s="142"/>
      <c r="L227" s="160"/>
      <c r="M227" s="160"/>
    </row>
    <row r="228" spans="1:13" s="149" customFormat="1" x14ac:dyDescent="0.2">
      <c r="A228" s="153"/>
      <c r="B228" s="154"/>
      <c r="E228" s="158"/>
      <c r="F228" s="62"/>
      <c r="G228" s="158"/>
      <c r="H228" s="142"/>
      <c r="I228" s="142"/>
      <c r="J228" s="142"/>
      <c r="L228" s="160"/>
      <c r="M228" s="160"/>
    </row>
    <row r="229" spans="1:13" x14ac:dyDescent="0.2">
      <c r="B229" s="162"/>
    </row>
    <row r="230" spans="1:13" x14ac:dyDescent="0.2">
      <c r="B230" s="162"/>
    </row>
    <row r="231" spans="1:13" x14ac:dyDescent="0.2">
      <c r="B231" s="162"/>
    </row>
    <row r="232" spans="1:13" x14ac:dyDescent="0.2">
      <c r="B232" s="162"/>
    </row>
    <row r="233" spans="1:13" x14ac:dyDescent="0.2">
      <c r="B233" s="162"/>
    </row>
    <row r="234" spans="1:13" x14ac:dyDescent="0.2">
      <c r="B234" s="162"/>
    </row>
    <row r="235" spans="1:13" x14ac:dyDescent="0.2">
      <c r="B235" s="162"/>
    </row>
    <row r="236" spans="1:13" x14ac:dyDescent="0.2">
      <c r="B236" s="162"/>
    </row>
    <row r="237" spans="1:13" x14ac:dyDescent="0.2">
      <c r="B237" s="162"/>
    </row>
    <row r="238" spans="1:13" x14ac:dyDescent="0.2">
      <c r="B238" s="162"/>
    </row>
    <row r="239" spans="1:13" x14ac:dyDescent="0.2">
      <c r="B239" s="162"/>
    </row>
    <row r="240" spans="1:13" x14ac:dyDescent="0.2">
      <c r="B240" s="162"/>
    </row>
    <row r="241" spans="2:2" x14ac:dyDescent="0.2">
      <c r="B241" s="162"/>
    </row>
    <row r="242" spans="2:2" x14ac:dyDescent="0.2">
      <c r="B242" s="162"/>
    </row>
    <row r="243" spans="2:2" x14ac:dyDescent="0.2">
      <c r="B243" s="162"/>
    </row>
    <row r="244" spans="2:2" x14ac:dyDescent="0.2">
      <c r="B244" s="162"/>
    </row>
    <row r="245" spans="2:2" x14ac:dyDescent="0.2">
      <c r="B245" s="162"/>
    </row>
    <row r="246" spans="2:2" x14ac:dyDescent="0.2">
      <c r="B246" s="162"/>
    </row>
    <row r="247" spans="2:2" x14ac:dyDescent="0.2">
      <c r="B247" s="162"/>
    </row>
    <row r="248" spans="2:2" x14ac:dyDescent="0.2">
      <c r="B248" s="162"/>
    </row>
    <row r="249" spans="2:2" x14ac:dyDescent="0.2">
      <c r="B249" s="162"/>
    </row>
    <row r="250" spans="2:2" x14ac:dyDescent="0.2">
      <c r="B250" s="162"/>
    </row>
    <row r="251" spans="2:2" x14ac:dyDescent="0.2">
      <c r="B251" s="162"/>
    </row>
    <row r="252" spans="2:2" x14ac:dyDescent="0.2">
      <c r="B252" s="162"/>
    </row>
    <row r="253" spans="2:2" x14ac:dyDescent="0.2">
      <c r="B253" s="162"/>
    </row>
    <row r="254" spans="2:2" x14ac:dyDescent="0.2">
      <c r="B254" s="162"/>
    </row>
    <row r="255" spans="2:2" x14ac:dyDescent="0.2">
      <c r="B255" s="162"/>
    </row>
    <row r="256" spans="2:2" x14ac:dyDescent="0.2">
      <c r="B256" s="162"/>
    </row>
    <row r="257" spans="2:2" x14ac:dyDescent="0.2">
      <c r="B257" s="162"/>
    </row>
    <row r="258" spans="2:2" x14ac:dyDescent="0.2">
      <c r="B258" s="162"/>
    </row>
    <row r="259" spans="2:2" x14ac:dyDescent="0.2">
      <c r="B259" s="162"/>
    </row>
    <row r="260" spans="2:2" x14ac:dyDescent="0.2">
      <c r="B260" s="162"/>
    </row>
    <row r="261" spans="2:2" x14ac:dyDescent="0.2">
      <c r="B261" s="162"/>
    </row>
    <row r="262" spans="2:2" x14ac:dyDescent="0.2">
      <c r="B262" s="162"/>
    </row>
    <row r="263" spans="2:2" x14ac:dyDescent="0.2">
      <c r="B263" s="162"/>
    </row>
    <row r="264" spans="2:2" x14ac:dyDescent="0.2">
      <c r="B264" s="162"/>
    </row>
    <row r="265" spans="2:2" x14ac:dyDescent="0.2">
      <c r="B265" s="162"/>
    </row>
    <row r="266" spans="2:2" x14ac:dyDescent="0.2">
      <c r="B266" s="162"/>
    </row>
    <row r="267" spans="2:2" x14ac:dyDescent="0.2">
      <c r="B267" s="162"/>
    </row>
    <row r="268" spans="2:2" x14ac:dyDescent="0.2">
      <c r="B268" s="162"/>
    </row>
    <row r="269" spans="2:2" x14ac:dyDescent="0.2">
      <c r="B269" s="162"/>
    </row>
    <row r="270" spans="2:2" x14ac:dyDescent="0.2">
      <c r="B270" s="162"/>
    </row>
    <row r="271" spans="2:2" x14ac:dyDescent="0.2">
      <c r="B271" s="162"/>
    </row>
    <row r="272" spans="2:2" x14ac:dyDescent="0.2">
      <c r="B272" s="162"/>
    </row>
    <row r="273" spans="2:2" x14ac:dyDescent="0.2">
      <c r="B273" s="162"/>
    </row>
    <row r="274" spans="2:2" x14ac:dyDescent="0.2">
      <c r="B274" s="162"/>
    </row>
    <row r="275" spans="2:2" x14ac:dyDescent="0.2">
      <c r="B275" s="162"/>
    </row>
    <row r="276" spans="2:2" x14ac:dyDescent="0.2">
      <c r="B276" s="162"/>
    </row>
    <row r="277" spans="2:2" x14ac:dyDescent="0.2">
      <c r="B277" s="162"/>
    </row>
    <row r="278" spans="2:2" x14ac:dyDescent="0.2">
      <c r="B278" s="162"/>
    </row>
    <row r="279" spans="2:2" x14ac:dyDescent="0.2">
      <c r="B279" s="162"/>
    </row>
    <row r="280" spans="2:2" x14ac:dyDescent="0.2">
      <c r="B280" s="162"/>
    </row>
    <row r="281" spans="2:2" x14ac:dyDescent="0.2">
      <c r="B281" s="162"/>
    </row>
    <row r="282" spans="2:2" x14ac:dyDescent="0.2">
      <c r="B282" s="162"/>
    </row>
    <row r="283" spans="2:2" x14ac:dyDescent="0.2">
      <c r="B283" s="162"/>
    </row>
    <row r="284" spans="2:2" x14ac:dyDescent="0.2">
      <c r="B284" s="162"/>
    </row>
    <row r="285" spans="2:2" x14ac:dyDescent="0.2">
      <c r="B285" s="162"/>
    </row>
    <row r="286" spans="2:2" x14ac:dyDescent="0.2">
      <c r="B286" s="162"/>
    </row>
    <row r="287" spans="2:2" x14ac:dyDescent="0.2">
      <c r="B287" s="162"/>
    </row>
    <row r="288" spans="2:2" x14ac:dyDescent="0.2">
      <c r="B288" s="162"/>
    </row>
    <row r="289" spans="2:2" x14ac:dyDescent="0.2">
      <c r="B289" s="162"/>
    </row>
    <row r="290" spans="2:2" x14ac:dyDescent="0.2">
      <c r="B290" s="162"/>
    </row>
    <row r="291" spans="2:2" x14ac:dyDescent="0.2">
      <c r="B291" s="162"/>
    </row>
    <row r="292" spans="2:2" x14ac:dyDescent="0.2">
      <c r="B292" s="162"/>
    </row>
    <row r="293" spans="2:2" x14ac:dyDescent="0.2">
      <c r="B293" s="162"/>
    </row>
    <row r="294" spans="2:2" x14ac:dyDescent="0.2">
      <c r="B294" s="162"/>
    </row>
    <row r="295" spans="2:2" x14ac:dyDescent="0.2">
      <c r="B295" s="162"/>
    </row>
    <row r="296" spans="2:2" x14ac:dyDescent="0.2">
      <c r="B296" s="162"/>
    </row>
    <row r="297" spans="2:2" x14ac:dyDescent="0.2">
      <c r="B297" s="162"/>
    </row>
    <row r="298" spans="2:2" x14ac:dyDescent="0.2">
      <c r="B298" s="162"/>
    </row>
    <row r="299" spans="2:2" x14ac:dyDescent="0.2">
      <c r="B299" s="162"/>
    </row>
    <row r="300" spans="2:2" x14ac:dyDescent="0.2">
      <c r="B300" s="162"/>
    </row>
    <row r="301" spans="2:2" x14ac:dyDescent="0.2">
      <c r="B301" s="162"/>
    </row>
    <row r="302" spans="2:2" x14ac:dyDescent="0.2">
      <c r="B302" s="162"/>
    </row>
    <row r="303" spans="2:2" x14ac:dyDescent="0.2">
      <c r="B303" s="162"/>
    </row>
    <row r="304" spans="2:2" x14ac:dyDescent="0.2">
      <c r="B304" s="162"/>
    </row>
    <row r="305" spans="2:2" x14ac:dyDescent="0.2">
      <c r="B305" s="162"/>
    </row>
    <row r="306" spans="2:2" x14ac:dyDescent="0.2">
      <c r="B306" s="162"/>
    </row>
    <row r="307" spans="2:2" x14ac:dyDescent="0.2">
      <c r="B307" s="162"/>
    </row>
    <row r="308" spans="2:2" x14ac:dyDescent="0.2">
      <c r="B308" s="162"/>
    </row>
    <row r="309" spans="2:2" x14ac:dyDescent="0.2">
      <c r="B309" s="162"/>
    </row>
    <row r="310" spans="2:2" x14ac:dyDescent="0.2">
      <c r="B310" s="162"/>
    </row>
    <row r="311" spans="2:2" x14ac:dyDescent="0.2">
      <c r="B311" s="162"/>
    </row>
    <row r="312" spans="2:2" x14ac:dyDescent="0.2">
      <c r="B312" s="162"/>
    </row>
    <row r="313" spans="2:2" x14ac:dyDescent="0.2">
      <c r="B313" s="162"/>
    </row>
    <row r="314" spans="2:2" x14ac:dyDescent="0.2">
      <c r="B314" s="162"/>
    </row>
    <row r="315" spans="2:2" x14ac:dyDescent="0.2">
      <c r="B315" s="162"/>
    </row>
    <row r="316" spans="2:2" x14ac:dyDescent="0.2">
      <c r="B316" s="162"/>
    </row>
    <row r="317" spans="2:2" x14ac:dyDescent="0.2">
      <c r="B317" s="162"/>
    </row>
    <row r="318" spans="2:2" x14ac:dyDescent="0.2">
      <c r="B318" s="162"/>
    </row>
    <row r="319" spans="2:2" x14ac:dyDescent="0.2">
      <c r="B319" s="162"/>
    </row>
    <row r="320" spans="2:2" x14ac:dyDescent="0.2">
      <c r="B320" s="162"/>
    </row>
    <row r="321" spans="2:2" x14ac:dyDescent="0.2">
      <c r="B321" s="162"/>
    </row>
    <row r="322" spans="2:2" x14ac:dyDescent="0.2">
      <c r="B322" s="162"/>
    </row>
    <row r="323" spans="2:2" x14ac:dyDescent="0.2">
      <c r="B323" s="162"/>
    </row>
    <row r="324" spans="2:2" x14ac:dyDescent="0.2">
      <c r="B324" s="162"/>
    </row>
    <row r="325" spans="2:2" x14ac:dyDescent="0.2">
      <c r="B325" s="162"/>
    </row>
    <row r="326" spans="2:2" x14ac:dyDescent="0.2">
      <c r="B326" s="162"/>
    </row>
    <row r="327" spans="2:2" x14ac:dyDescent="0.2">
      <c r="B327" s="162"/>
    </row>
    <row r="328" spans="2:2" x14ac:dyDescent="0.2">
      <c r="B328" s="162"/>
    </row>
    <row r="329" spans="2:2" x14ac:dyDescent="0.2">
      <c r="B329" s="162"/>
    </row>
    <row r="330" spans="2:2" x14ac:dyDescent="0.2">
      <c r="B330" s="162"/>
    </row>
    <row r="331" spans="2:2" x14ac:dyDescent="0.2">
      <c r="B331" s="162"/>
    </row>
    <row r="332" spans="2:2" x14ac:dyDescent="0.2">
      <c r="B332" s="162"/>
    </row>
    <row r="333" spans="2:2" x14ac:dyDescent="0.2">
      <c r="B333" s="162"/>
    </row>
    <row r="334" spans="2:2" x14ac:dyDescent="0.2">
      <c r="B334" s="162"/>
    </row>
    <row r="335" spans="2:2" x14ac:dyDescent="0.2">
      <c r="B335" s="162"/>
    </row>
    <row r="336" spans="2:2" x14ac:dyDescent="0.2">
      <c r="B336" s="162"/>
    </row>
    <row r="337" spans="2:2" x14ac:dyDescent="0.2">
      <c r="B337" s="162"/>
    </row>
    <row r="338" spans="2:2" x14ac:dyDescent="0.2">
      <c r="B338" s="162"/>
    </row>
    <row r="339" spans="2:2" x14ac:dyDescent="0.2">
      <c r="B339" s="162"/>
    </row>
    <row r="340" spans="2:2" x14ac:dyDescent="0.2">
      <c r="B340" s="162"/>
    </row>
    <row r="341" spans="2:2" x14ac:dyDescent="0.2">
      <c r="B341" s="162"/>
    </row>
    <row r="342" spans="2:2" x14ac:dyDescent="0.2">
      <c r="B342" s="162"/>
    </row>
  </sheetData>
  <mergeCells count="2">
    <mergeCell ref="B1:J1"/>
    <mergeCell ref="G2:I2"/>
  </mergeCells>
  <printOptions horizontalCentered="1" verticalCentered="1"/>
  <pageMargins left="0" right="0.25" top="0.25" bottom="0.25" header="0.3" footer="0.3"/>
  <pageSetup paperSize="9" scale="70" orientation="landscape" r:id="rId1"/>
  <headerFooter alignWithMargins="0">
    <oddFooter>Page &amp;P</oddFooter>
  </headerFooter>
  <rowBreaks count="2" manualBreakCount="2">
    <brk id="46" max="9" man="1"/>
    <brk id="170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Comparati ven DEC 2025</vt:lpstr>
      <vt:lpstr>'Comparati ven DEC 2025'!Print_Area</vt:lpstr>
      <vt:lpstr>'Comparati ven DEC 2025'!Print_Titles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radu badea</dc:creator>
  <cp:lastModifiedBy>radu badea</cp:lastModifiedBy>
  <cp:lastPrinted>2026-03-16T05:59:01Z</cp:lastPrinted>
  <dcterms:created xsi:type="dcterms:W3CDTF">2026-03-16T05:58:21Z</dcterms:created>
  <dcterms:modified xsi:type="dcterms:W3CDTF">2026-03-16T06:00:28Z</dcterms:modified>
</cp:coreProperties>
</file>