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PROCEDURA\"/>
    </mc:Choice>
  </mc:AlternateContent>
  <xr:revisionPtr revIDLastSave="0" documentId="13_ncr:1_{2D4D39B5-AE18-4AE3-80C2-B9FCA5BC0C1B}" xr6:coauthVersionLast="47" xr6:coauthVersionMax="47" xr10:uidLastSave="{00000000-0000-0000-0000-000000000000}"/>
  <bookViews>
    <workbookView xWindow="-108" yWindow="-108" windowWidth="23256" windowHeight="12456" xr2:uid="{E38854F6-0A21-4B42-AA80-0A0D48F82DE9}"/>
  </bookViews>
  <sheets>
    <sheet name="anexa 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_ftn1" localSheetId="0">'anexa 1.3'!#REF!</definedName>
    <definedName name="_ftnref1" localSheetId="0">'anexa 1.3'!#REF!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'[2]Module 6_Condensed Budget'!#REF!</definedName>
    <definedName name="Capital_Expenditures___Culture___Sports">'[2]Module 6_Condensed Budget'!#REF!</definedName>
    <definedName name="Capital_Expenditures___Education" localSheetId="0">'[2]Module 6_Condensed Budget'!#REF!</definedName>
    <definedName name="Capital_Expenditures___Education">'[2]Module 6_Condensed Budget'!#REF!</definedName>
    <definedName name="Capital_Expenditures___General_Administration" localSheetId="0">'[2]Module 6_Condensed Budget'!#REF!</definedName>
    <definedName name="Capital_Expenditures___General_Administration">'[2]Module 6_Condensed Budget'!#REF!</definedName>
    <definedName name="Capital_Expenditures___Health" localSheetId="0">'[2]Module 6_Condensed Budget'!#REF!</definedName>
    <definedName name="Capital_Expenditures___Health">'[2]Module 6_Condensed Budget'!#REF!</definedName>
    <definedName name="Capital_Expenditures___Other_Activities" localSheetId="0">'[2]Module 6_Condensed Budget'!#REF!</definedName>
    <definedName name="Capital_Expenditures___Other_Activities">'[2]Module 6_Condensed Budget'!#REF!</definedName>
    <definedName name="Capital_Expenditures___Public_Works___Housing" localSheetId="0">'[2]Module 6_Condensed Budget'!#REF!</definedName>
    <definedName name="Capital_Expenditures___Public_Works___Housing">'[2]Module 6_Condensed Budget'!#REF!</definedName>
    <definedName name="Capital_Expenditures___Social_Assistance" localSheetId="0">'[2]Module 6_Condensed Budget'!#REF!</definedName>
    <definedName name="Capital_Expenditures___Social_Assistance">'[2]Module 6_Condensed Budget'!#REF!</definedName>
    <definedName name="Capital_Expenditures___Transportation___Communication" localSheetId="0">'[2]Module 6_Condensed Budget'!#REF!</definedName>
    <definedName name="Capital_Expenditures___Transportation___Communication">'[2]Module 6_Condensed Budget'!#REF!</definedName>
    <definedName name="Capital_Expenditures__Other_Economic_Activities" localSheetId="0">'[2]Module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'[2]Module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'[2]Module 6_Condensed Budget'!#REF!</definedName>
    <definedName name="Deflator__Base_Year___1995">'[2]Module 6_Condensed Budget'!#REF!</definedName>
    <definedName name="Deflator__Base_Year___1997" localSheetId="0">'[2]Module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hidden="1">{#N/A,#N/A,FALSE,"Fund-II"}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'[4]Evolutie V_C 2003_2007 '!#REF!</definedName>
    <definedName name="Excel_BuiltIn_Database" localSheetId="0">#REF!</definedName>
    <definedName name="Excel_BuiltIn_Database">#REF!</definedName>
    <definedName name="Extra">[5]ExtraScoli!$B$150</definedName>
    <definedName name="fds" localSheetId="0">#REF!</definedName>
    <definedName name="fds">#REF!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[6]Inputs!$A$118:$L$125</definedName>
    <definedName name="Intlfive">[6]Inputs!$A$192:$J$212</definedName>
    <definedName name="Intlfour">[6]Inputs!$A$170:$J$185</definedName>
    <definedName name="Intlseven">[6]Inputs!$A$258:$J$289</definedName>
    <definedName name="Intlsix">[6]Inputs!$A$219:$J$250</definedName>
    <definedName name="Intlthree">[6]Inputs!$A$151:$L$163</definedName>
    <definedName name="Intltwo">[6]Inputs!$A$132:$L$144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[7]Params!$B$3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'[2]Module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_xlnm.Print_Area" localSheetId="0">'anexa 1.3'!$A$1:$R$37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'[2]Module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>'[8]_Cash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hidden="1">{"'Lennar U.S. Partners'!$A$1:$N$53"}</definedName>
    <definedName name="specMTM" localSheetId="0">#REF!</definedName>
    <definedName name="specMTM">#REF!</definedName>
    <definedName name="Spot">[9]Portfolio!$F$15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hidden="1">{#N/A,#N/A,FALSE,"Fund-II"}</definedName>
    <definedName name="Title">'[10]Fund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'[2]Module 6_Condensed Budget'!#REF!</definedName>
    <definedName name="Total_Population">'[2]Module 6_Condensed Budget'!#REF!</definedName>
    <definedName name="Total_Print">'[11]ROLLUP _ Fund II'!$C$1:$L$17</definedName>
    <definedName name="Transp_CF" localSheetId="0">#REF!</definedName>
    <definedName name="Transp_CF">#REF!</definedName>
    <definedName name="wrn.892A._.II." hidden="1">{#N/A,#N/A,FALSE,"Fund-II"}</definedName>
    <definedName name="wrn.892B._.II." hidden="1">{#N/A,#N/A,FALSE,"Fund-II"}</definedName>
    <definedName name="wrn.892C._.II." hidden="1">{#N/A,#N/A,FALSE,"Fund-II"}</definedName>
    <definedName name="wrn.coII._.I." hidden="1">{#N/A,#N/A,FALSE,"Fund-I"}</definedName>
    <definedName name="wrn.CoIV._.II." hidden="1">{#N/A,#N/A,FALSE,"Fund-II"}</definedName>
    <definedName name="wrn.Investors._.II." hidden="1">{#N/A,#N/A,FALSE,"Fund-II"}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C35" i="1"/>
  <c r="C34" i="1"/>
  <c r="A28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R23" i="1"/>
  <c r="R22" i="1" s="1"/>
  <c r="Q23" i="1"/>
  <c r="Q22" i="1" s="1"/>
  <c r="P23" i="1"/>
  <c r="P22" i="1" s="1"/>
  <c r="O23" i="1"/>
  <c r="O22" i="1" s="1"/>
  <c r="N23" i="1"/>
  <c r="M23" i="1"/>
  <c r="L23" i="1"/>
  <c r="K23" i="1"/>
  <c r="K22" i="1" s="1"/>
  <c r="J23" i="1"/>
  <c r="J22" i="1" s="1"/>
  <c r="I23" i="1"/>
  <c r="I22" i="1" s="1"/>
  <c r="H23" i="1"/>
  <c r="H22" i="1" s="1"/>
  <c r="G23" i="1"/>
  <c r="G22" i="1" s="1"/>
  <c r="F23" i="1"/>
  <c r="F22" i="1" s="1"/>
  <c r="F26" i="1" s="1"/>
  <c r="N22" i="1"/>
  <c r="M22" i="1"/>
  <c r="L22" i="1"/>
  <c r="D21" i="1"/>
  <c r="C21" i="1"/>
  <c r="E20" i="1"/>
  <c r="E21" i="1" s="1"/>
  <c r="C20" i="1"/>
  <c r="F20" i="1" s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G18" i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G20" i="1" l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P26" i="1"/>
  <c r="R26" i="1"/>
  <c r="M26" i="1"/>
  <c r="N26" i="1"/>
  <c r="G26" i="1"/>
  <c r="H26" i="1"/>
  <c r="J26" i="1"/>
  <c r="K26" i="1"/>
  <c r="O26" i="1"/>
  <c r="Q26" i="1"/>
  <c r="I26" i="1" l="1"/>
  <c r="L26" i="1"/>
</calcChain>
</file>

<file path=xl/sharedStrings.xml><?xml version="1.0" encoding="utf-8"?>
<sst xmlns="http://schemas.openxmlformats.org/spreadsheetml/2006/main" count="21" uniqueCount="21">
  <si>
    <t>JUDETUL CONSTANTA</t>
  </si>
  <si>
    <t>UNITATEA ADMINISTRATIV TERITORIALA</t>
  </si>
  <si>
    <t>A ORASULUI EFORIE</t>
  </si>
  <si>
    <t>Anexa 1.3</t>
  </si>
  <si>
    <t xml:space="preserve">CALCULUL GRADULUI DE INDATORARE </t>
  </si>
  <si>
    <t>a bugetului local al Orasului Eforie in urma contractarii de finantari rambursabile pe baza datelor din bugetul local</t>
  </si>
  <si>
    <t>c</t>
  </si>
  <si>
    <t>Denumirea indicatorilor</t>
  </si>
  <si>
    <t>Executie buget local la 31.12.2023</t>
  </si>
  <si>
    <t>Executie buget local la 31.12.2024</t>
  </si>
  <si>
    <t>Executie buget local la 31.12.2025</t>
  </si>
  <si>
    <t>PERIOADA</t>
  </si>
  <si>
    <t>A</t>
  </si>
  <si>
    <t xml:space="preserve">Venituri proprii </t>
  </si>
  <si>
    <t>Limita de indatorare (30% din venituri proprii)</t>
  </si>
  <si>
    <t>Serviciul anual al datoriei publice locale existente (rd.4+rd.5+rd.6)</t>
  </si>
  <si>
    <t>Rambursare*)</t>
  </si>
  <si>
    <t>Dobanzi</t>
  </si>
  <si>
    <t>Comisioane</t>
  </si>
  <si>
    <t>Gradul de indatorare - in % (serviciul anual al datoriei/ venituri proprii*100)</t>
  </si>
  <si>
    <t>Serviciul anual al datoriei publice locale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</si>
</sst>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i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3" applyFont="1" applyAlignment="1">
      <alignment horizontal="left" vertical="center" wrapText="1"/>
    </xf>
    <xf numFmtId="0" fontId="2" fillId="0" borderId="0" xfId="3"/>
    <xf numFmtId="0" fontId="4" fillId="0" borderId="0" xfId="3" applyFont="1"/>
    <xf numFmtId="0" fontId="3" fillId="0" borderId="0" xfId="3" applyFont="1"/>
    <xf numFmtId="0" fontId="4" fillId="0" borderId="0" xfId="3" applyFont="1"/>
    <xf numFmtId="0" fontId="2" fillId="0" borderId="0" xfId="3" applyAlignment="1">
      <alignment vertical="center" wrapText="1"/>
    </xf>
    <xf numFmtId="0" fontId="2" fillId="0" borderId="0" xfId="3" applyAlignment="1">
      <alignment horizontal="center" wrapText="1"/>
    </xf>
    <xf numFmtId="0" fontId="2" fillId="0" borderId="0" xfId="3" applyAlignment="1">
      <alignment horizontal="left" indent="9"/>
    </xf>
    <xf numFmtId="0" fontId="2" fillId="0" borderId="0" xfId="3" applyAlignment="1">
      <alignment horizontal="center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2" fillId="2" borderId="1" xfId="3" applyFill="1" applyBorder="1" applyAlignment="1">
      <alignment horizontal="center" vertical="center" wrapText="1"/>
    </xf>
    <xf numFmtId="0" fontId="2" fillId="2" borderId="1" xfId="3" applyFill="1" applyBorder="1" applyAlignment="1">
      <alignment horizontal="center" wrapText="1"/>
    </xf>
    <xf numFmtId="0" fontId="2" fillId="2" borderId="2" xfId="3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2" fillId="2" borderId="4" xfId="3" applyFill="1" applyBorder="1" applyAlignment="1">
      <alignment horizontal="center" vertical="center" wrapText="1"/>
    </xf>
    <xf numFmtId="0" fontId="2" fillId="0" borderId="0" xfId="3" applyAlignment="1">
      <alignment wrapText="1"/>
    </xf>
    <xf numFmtId="0" fontId="2" fillId="2" borderId="5" xfId="3" applyFill="1" applyBorder="1" applyAlignment="1">
      <alignment horizontal="center" vertical="center" wrapText="1"/>
    </xf>
    <xf numFmtId="0" fontId="2" fillId="2" borderId="5" xfId="3" applyFill="1" applyBorder="1" applyAlignment="1">
      <alignment horizontal="center" vertical="top" wrapText="1"/>
    </xf>
    <xf numFmtId="0" fontId="2" fillId="0" borderId="1" xfId="3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0" fontId="2" fillId="0" borderId="1" xfId="3" applyBorder="1"/>
    <xf numFmtId="43" fontId="2" fillId="0" borderId="1" xfId="3" applyNumberFormat="1" applyBorder="1"/>
    <xf numFmtId="0" fontId="2" fillId="0" borderId="1" xfId="3" applyBorder="1" applyAlignment="1" applyProtection="1">
      <alignment wrapText="1"/>
      <protection locked="0"/>
    </xf>
    <xf numFmtId="164" fontId="2" fillId="0" borderId="1" xfId="3" applyNumberFormat="1" applyBorder="1"/>
    <xf numFmtId="0" fontId="3" fillId="2" borderId="1" xfId="3" applyFont="1" applyFill="1" applyBorder="1" applyAlignment="1">
      <alignment horizontal="center" vertical="center" wrapText="1"/>
    </xf>
    <xf numFmtId="0" fontId="2" fillId="2" borderId="1" xfId="3" applyFill="1" applyBorder="1" applyAlignment="1" applyProtection="1">
      <alignment wrapText="1"/>
      <protection locked="0"/>
    </xf>
    <xf numFmtId="43" fontId="3" fillId="2" borderId="1" xfId="3" applyNumberFormat="1" applyFont="1" applyFill="1" applyBorder="1"/>
    <xf numFmtId="10" fontId="3" fillId="2" borderId="1" xfId="2" applyNumberFormat="1" applyFont="1" applyFill="1" applyBorder="1"/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0" xfId="3" applyFont="1" applyAlignment="1">
      <alignment vertical="center" wrapText="1"/>
    </xf>
    <xf numFmtId="165" fontId="6" fillId="0" borderId="0" xfId="1" applyNumberFormat="1" applyFont="1"/>
    <xf numFmtId="0" fontId="2" fillId="0" borderId="0" xfId="3" applyAlignment="1">
      <alignment horizontal="center" vertical="center" wrapText="1"/>
    </xf>
    <xf numFmtId="43" fontId="2" fillId="0" borderId="0" xfId="3" applyNumberFormat="1"/>
    <xf numFmtId="0" fontId="2" fillId="0" borderId="0" xfId="3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/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horizontal="center"/>
    </xf>
    <xf numFmtId="43" fontId="7" fillId="0" borderId="0" xfId="3" applyNumberFormat="1" applyFont="1"/>
    <xf numFmtId="0" fontId="7" fillId="0" borderId="0" xfId="3" applyFont="1" applyAlignment="1">
      <alignment horizontal="center" vertical="top"/>
    </xf>
    <xf numFmtId="0" fontId="2" fillId="0" borderId="0" xfId="3" applyAlignment="1">
      <alignment horizontal="center"/>
    </xf>
    <xf numFmtId="0" fontId="2" fillId="0" borderId="0" xfId="3" applyAlignment="1">
      <alignment horizontal="center"/>
    </xf>
  </cellXfs>
  <cellStyles count="4">
    <cellStyle name="Comma" xfId="1" builtinId="3"/>
    <cellStyle name="Normal" xfId="0" builtinId="0"/>
    <cellStyle name="Normal_Anexa 1.3 - SG Calcul grd.indt 12.04.2010" xfId="3" xr:uid="{B50EDCC0-2E68-44DB-892B-B46BE1FB63B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694765</xdr:colOff>
      <xdr:row>0</xdr:row>
      <xdr:rowOff>89647</xdr:rowOff>
    </xdr:from>
    <xdr:to>
      <xdr:col>13</xdr:col>
      <xdr:colOff>387723</xdr:colOff>
      <xdr:row>9</xdr:row>
      <xdr:rowOff>78441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031EC04-E34B-45A9-8D63-0BF7F082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7865" y="89647"/>
          <a:ext cx="7876838" cy="157375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EFORIE\ASISTENTA%20CURENTA\IMPRUMUTURI%20NOI\IMPRUMUT%202026\PROCEDURA\SERV%20DATORIEI%2028.01.26_22%20mil.xlsx" TargetMode="External"/><Relationship Id="rId1" Type="http://schemas.openxmlformats.org/officeDocument/2006/relationships/externalLinkPath" Target="SERV%20DATORIEI%2028.01.26_22%20m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iana/InvestitiiPS1/2009/R6_18august/Diana/InvestitiiPS1/2005/Rectificare_09dec05/BugetLocal_R9_22dec05/2002/Rectificare5_decVirare2/Autofinantare_nov/A_ANEXA3_nov.xls" TargetMode="External"/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ADU%2025.05.2017/radu%2025.04.206/primarii/ARHIVA/sinaia/CREDIT%202017/Grafic%20Sinaia.xlsx" TargetMode="External"/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mark%20birnbaum/Desktop/BaiaMareenglexe/Romanian%20Financial%20Analysis%20Model.xls" TargetMode="External"/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mbank 4"/>
      <sheetName val="credit eximbank 85"/>
      <sheetName val="CREDIT ref 7.2 MIO"/>
      <sheetName val="credit nou fd UE 7.5 mio"/>
      <sheetName val="UNICREDIT 2024"/>
      <sheetName val="credit trezo 2025"/>
      <sheetName val="credit nou 2026"/>
      <sheetName val="anexa 1.3"/>
      <sheetName val="centralizare credite"/>
      <sheetName val="grad indatorare"/>
      <sheetName val="anexa 1.4"/>
      <sheetName val="serv datoriei 2021-2023"/>
      <sheetName val="serv datoriei"/>
      <sheetName val="1.2 fara fonduri ue"/>
      <sheetName val="SD Eforie 10 ani"/>
      <sheetName val="2025"/>
      <sheetName val="dec 2024"/>
      <sheetName val="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>
            <v>5769046.8583050855</v>
          </cell>
          <cell r="G38">
            <v>6740157.9694161965</v>
          </cell>
          <cell r="H38">
            <v>7180157.9694161965</v>
          </cell>
          <cell r="I38">
            <v>7300157.9694161965</v>
          </cell>
          <cell r="J38">
            <v>7620157.9694161965</v>
          </cell>
          <cell r="K38">
            <v>8140157.9694161965</v>
          </cell>
          <cell r="L38">
            <v>8270546.2274952922</v>
          </cell>
          <cell r="M38">
            <v>8081111.111111111</v>
          </cell>
          <cell r="N38">
            <v>7718194.4111111108</v>
          </cell>
          <cell r="O38">
            <v>7851111.111111111</v>
          </cell>
          <cell r="P38">
            <v>6200000</v>
          </cell>
          <cell r="Q38">
            <v>4080000</v>
          </cell>
          <cell r="R38">
            <v>1000000</v>
          </cell>
        </row>
        <row r="39">
          <cell r="F39">
            <v>4428233.624071952</v>
          </cell>
          <cell r="G39">
            <v>4725326.9035941446</v>
          </cell>
          <cell r="H39">
            <v>5202126.7779750582</v>
          </cell>
          <cell r="I39">
            <v>4670751.452638533</v>
          </cell>
          <cell r="J39">
            <v>4141125.3682718384</v>
          </cell>
          <cell r="K39">
            <v>3579212.6061273655</v>
          </cell>
          <cell r="L39">
            <v>2997322.6713050823</v>
          </cell>
          <cell r="M39">
            <v>2399502.3790277778</v>
          </cell>
          <cell r="N39">
            <v>1789355.0633333335</v>
          </cell>
          <cell r="O39">
            <v>1228284.1322222222</v>
          </cell>
          <cell r="P39">
            <v>648184.2569444445</v>
          </cell>
          <cell r="Q39">
            <v>274660.5</v>
          </cell>
          <cell r="R39">
            <v>19125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</sheetData>
      <sheetData sheetId="9">
        <row r="19">
          <cell r="C19">
            <v>42354987.530000001</v>
          </cell>
          <cell r="E19">
            <v>56900913.940000027</v>
          </cell>
        </row>
      </sheetData>
      <sheetData sheetId="10">
        <row r="48">
          <cell r="B48" t="str">
            <v>date financiare valabile in data de 03.03.2026</v>
          </cell>
        </row>
        <row r="49">
          <cell r="F49" t="str">
            <v>Robert-Nicolae Serban</v>
          </cell>
        </row>
        <row r="50">
          <cell r="F50" t="str">
            <v>Primar</v>
          </cell>
          <cell r="L50" t="str">
            <v>Director economic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BB83-CD89-4B20-B3FF-7117ECE7A689}">
  <dimension ref="A1:S36"/>
  <sheetViews>
    <sheetView tabSelected="1" view="pageBreakPreview" topLeftCell="A16" zoomScale="85" zoomScaleNormal="100" zoomScaleSheetLayoutView="85" workbookViewId="0">
      <selection activeCell="K34" sqref="K34"/>
    </sheetView>
  </sheetViews>
  <sheetFormatPr defaultColWidth="9.109375" defaultRowHeight="13.2" x14ac:dyDescent="0.25"/>
  <cols>
    <col min="1" max="1" width="3.6640625" style="6" customWidth="1"/>
    <col min="2" max="2" width="24.6640625" style="2" customWidth="1"/>
    <col min="3" max="3" width="12.33203125" style="2" customWidth="1"/>
    <col min="4" max="4" width="12.44140625" style="2" customWidth="1"/>
    <col min="5" max="5" width="11.88671875" style="2" customWidth="1"/>
    <col min="6" max="16" width="10.33203125" style="2" customWidth="1"/>
    <col min="17" max="17" width="11" style="2" customWidth="1"/>
    <col min="18" max="18" width="10.6640625" style="2" customWidth="1"/>
    <col min="19" max="20" width="11.44140625" style="2" bestFit="1" customWidth="1"/>
    <col min="21" max="21" width="9.109375" style="2"/>
    <col min="22" max="23" width="11.6640625" style="2" bestFit="1" customWidth="1"/>
    <col min="24" max="24" width="10.5546875" style="2" bestFit="1" customWidth="1"/>
    <col min="25" max="16384" width="9.109375" style="2"/>
  </cols>
  <sheetData>
    <row r="1" spans="1:19" ht="18" customHeight="1" x14ac:dyDescent="0.3">
      <c r="A1" s="1" t="s">
        <v>0</v>
      </c>
      <c r="B1" s="1"/>
      <c r="L1" s="3"/>
      <c r="M1" s="3"/>
    </row>
    <row r="2" spans="1:19" ht="12.75" customHeight="1" x14ac:dyDescent="0.25">
      <c r="A2" s="1" t="s">
        <v>1</v>
      </c>
      <c r="B2" s="1"/>
    </row>
    <row r="3" spans="1:19" ht="12.75" customHeight="1" x14ac:dyDescent="0.3">
      <c r="A3" s="1" t="s">
        <v>2</v>
      </c>
      <c r="B3" s="1"/>
      <c r="J3" s="4"/>
      <c r="N3" s="5" t="s">
        <v>3</v>
      </c>
    </row>
    <row r="4" spans="1:19" x14ac:dyDescent="0.25">
      <c r="A4" s="1"/>
      <c r="B4" s="1"/>
      <c r="J4" s="4"/>
    </row>
    <row r="5" spans="1:19" ht="12.75" customHeight="1" x14ac:dyDescent="0.25">
      <c r="D5" s="7"/>
      <c r="E5" s="7"/>
      <c r="F5" s="7"/>
      <c r="G5" s="7"/>
      <c r="H5" s="7"/>
      <c r="J5" s="4"/>
    </row>
    <row r="6" spans="1:19" ht="16.5" customHeight="1" x14ac:dyDescent="0.25">
      <c r="D6" s="7"/>
      <c r="E6" s="7"/>
      <c r="F6" s="7"/>
      <c r="G6" s="7"/>
      <c r="H6" s="7"/>
    </row>
    <row r="7" spans="1:19" x14ac:dyDescent="0.25">
      <c r="D7" s="7"/>
      <c r="E7" s="7"/>
      <c r="F7" s="7"/>
      <c r="G7" s="7"/>
      <c r="H7" s="7"/>
    </row>
    <row r="8" spans="1:19" x14ac:dyDescent="0.25">
      <c r="C8" s="8"/>
      <c r="D8" s="9"/>
      <c r="E8" s="9"/>
      <c r="F8" s="9"/>
      <c r="G8" s="9"/>
      <c r="H8" s="9"/>
    </row>
    <row r="9" spans="1:19" x14ac:dyDescent="0.25">
      <c r="D9" s="9"/>
      <c r="E9" s="9"/>
      <c r="F9" s="9"/>
      <c r="G9" s="9"/>
      <c r="H9" s="9"/>
    </row>
    <row r="10" spans="1:19" x14ac:dyDescent="0.25">
      <c r="D10" s="9"/>
      <c r="E10" s="9"/>
      <c r="F10" s="9"/>
      <c r="G10" s="9"/>
      <c r="H10" s="9"/>
    </row>
    <row r="11" spans="1:19" ht="17.399999999999999" x14ac:dyDescent="0.3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9" ht="16.8" x14ac:dyDescent="0.3">
      <c r="A12" s="11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9" ht="17.399999999999999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5" spans="1:19" ht="12.75" customHeight="1" x14ac:dyDescent="0.25">
      <c r="A15" s="13" t="s">
        <v>6</v>
      </c>
      <c r="B15" s="14" t="s">
        <v>7</v>
      </c>
      <c r="C15" s="15" t="s">
        <v>8</v>
      </c>
      <c r="D15" s="15" t="s">
        <v>9</v>
      </c>
      <c r="E15" s="15" t="s">
        <v>10</v>
      </c>
      <c r="F15" s="16" t="s">
        <v>11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9" ht="26.25" customHeight="1" x14ac:dyDescent="0.25">
      <c r="A16" s="13"/>
      <c r="B16" s="14"/>
      <c r="C16" s="18"/>
      <c r="D16" s="18"/>
      <c r="E16" s="18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/>
    </row>
    <row r="17" spans="1:19" x14ac:dyDescent="0.25">
      <c r="A17" s="13"/>
      <c r="B17" s="14"/>
      <c r="C17" s="18"/>
      <c r="D17" s="18"/>
      <c r="E17" s="18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9"/>
    </row>
    <row r="18" spans="1:19" x14ac:dyDescent="0.25">
      <c r="A18" s="13"/>
      <c r="B18" s="14"/>
      <c r="C18" s="20"/>
      <c r="D18" s="20"/>
      <c r="E18" s="20"/>
      <c r="F18" s="21">
        <v>2026</v>
      </c>
      <c r="G18" s="21">
        <f t="shared" ref="G18:R19" si="0">F18+1</f>
        <v>2027</v>
      </c>
      <c r="H18" s="21">
        <f t="shared" si="0"/>
        <v>2028</v>
      </c>
      <c r="I18" s="21">
        <f t="shared" si="0"/>
        <v>2029</v>
      </c>
      <c r="J18" s="21">
        <f t="shared" si="0"/>
        <v>2030</v>
      </c>
      <c r="K18" s="21">
        <f t="shared" si="0"/>
        <v>2031</v>
      </c>
      <c r="L18" s="21">
        <f t="shared" si="0"/>
        <v>2032</v>
      </c>
      <c r="M18" s="21">
        <f t="shared" si="0"/>
        <v>2033</v>
      </c>
      <c r="N18" s="21">
        <f t="shared" si="0"/>
        <v>2034</v>
      </c>
      <c r="O18" s="21">
        <f t="shared" si="0"/>
        <v>2035</v>
      </c>
      <c r="P18" s="21">
        <f t="shared" si="0"/>
        <v>2036</v>
      </c>
      <c r="Q18" s="21">
        <f t="shared" si="0"/>
        <v>2037</v>
      </c>
      <c r="R18" s="21">
        <f t="shared" si="0"/>
        <v>2038</v>
      </c>
    </row>
    <row r="19" spans="1:19" x14ac:dyDescent="0.25">
      <c r="A19" s="22">
        <v>0</v>
      </c>
      <c r="B19" s="23" t="s">
        <v>12</v>
      </c>
      <c r="C19" s="23">
        <v>1</v>
      </c>
      <c r="D19" s="23">
        <v>2</v>
      </c>
      <c r="E19" s="23">
        <v>3</v>
      </c>
      <c r="F19" s="23">
        <v>4</v>
      </c>
      <c r="G19" s="23">
        <f t="shared" si="0"/>
        <v>5</v>
      </c>
      <c r="H19" s="23">
        <f t="shared" si="0"/>
        <v>6</v>
      </c>
      <c r="I19" s="23">
        <f t="shared" si="0"/>
        <v>7</v>
      </c>
      <c r="J19" s="23">
        <f t="shared" si="0"/>
        <v>8</v>
      </c>
      <c r="K19" s="23">
        <f t="shared" si="0"/>
        <v>9</v>
      </c>
      <c r="L19" s="23">
        <f t="shared" si="0"/>
        <v>10</v>
      </c>
      <c r="M19" s="23">
        <f t="shared" si="0"/>
        <v>11</v>
      </c>
      <c r="N19" s="23">
        <f t="shared" si="0"/>
        <v>12</v>
      </c>
      <c r="O19" s="23">
        <f t="shared" si="0"/>
        <v>13</v>
      </c>
      <c r="P19" s="23">
        <f t="shared" si="0"/>
        <v>14</v>
      </c>
      <c r="Q19" s="23">
        <f t="shared" si="0"/>
        <v>15</v>
      </c>
      <c r="R19" s="23">
        <f t="shared" si="0"/>
        <v>16</v>
      </c>
    </row>
    <row r="20" spans="1:19" x14ac:dyDescent="0.25">
      <c r="A20" s="22">
        <v>1</v>
      </c>
      <c r="B20" s="24" t="s">
        <v>13</v>
      </c>
      <c r="C20" s="25">
        <f>'[1]grad indatorare'!C19/1000</f>
        <v>42354.987529999999</v>
      </c>
      <c r="D20" s="25">
        <v>45838.29</v>
      </c>
      <c r="E20" s="25">
        <f>'[1]grad indatorare'!E19/1000</f>
        <v>56900.913940000028</v>
      </c>
      <c r="F20" s="25">
        <f>SUM(C20:E20)/3</f>
        <v>48364.730490000009</v>
      </c>
      <c r="G20" s="25">
        <f t="shared" ref="G20:R21" si="1">F20</f>
        <v>48364.730490000009</v>
      </c>
      <c r="H20" s="25">
        <f t="shared" si="1"/>
        <v>48364.730490000009</v>
      </c>
      <c r="I20" s="25">
        <f t="shared" si="1"/>
        <v>48364.730490000009</v>
      </c>
      <c r="J20" s="25">
        <f t="shared" si="1"/>
        <v>48364.730490000009</v>
      </c>
      <c r="K20" s="25">
        <f t="shared" si="1"/>
        <v>48364.730490000009</v>
      </c>
      <c r="L20" s="25">
        <f t="shared" si="1"/>
        <v>48364.730490000009</v>
      </c>
      <c r="M20" s="25">
        <f t="shared" si="1"/>
        <v>48364.730490000009</v>
      </c>
      <c r="N20" s="25">
        <f t="shared" si="1"/>
        <v>48364.730490000009</v>
      </c>
      <c r="O20" s="25">
        <f t="shared" si="1"/>
        <v>48364.730490000009</v>
      </c>
      <c r="P20" s="25">
        <f t="shared" si="1"/>
        <v>48364.730490000009</v>
      </c>
      <c r="Q20" s="25">
        <f t="shared" si="1"/>
        <v>48364.730490000009</v>
      </c>
      <c r="R20" s="25">
        <f t="shared" si="1"/>
        <v>48364.730490000009</v>
      </c>
    </row>
    <row r="21" spans="1:19" ht="26.4" x14ac:dyDescent="0.25">
      <c r="A21" s="22">
        <v>2</v>
      </c>
      <c r="B21" s="26" t="s">
        <v>14</v>
      </c>
      <c r="C21" s="25">
        <f>C20*0.3</f>
        <v>12706.496259</v>
      </c>
      <c r="D21" s="25">
        <f>D20*0.3</f>
        <v>13751.486999999999</v>
      </c>
      <c r="E21" s="25">
        <f>E20*0.3</f>
        <v>17070.274182000008</v>
      </c>
      <c r="F21" s="25">
        <f>F20*0.3</f>
        <v>14509.419147000002</v>
      </c>
      <c r="G21" s="25">
        <f t="shared" si="1"/>
        <v>14509.419147000002</v>
      </c>
      <c r="H21" s="25">
        <f t="shared" si="1"/>
        <v>14509.419147000002</v>
      </c>
      <c r="I21" s="25">
        <f t="shared" si="1"/>
        <v>14509.419147000002</v>
      </c>
      <c r="J21" s="25">
        <f t="shared" si="1"/>
        <v>14509.419147000002</v>
      </c>
      <c r="K21" s="25">
        <f t="shared" si="1"/>
        <v>14509.419147000002</v>
      </c>
      <c r="L21" s="25">
        <f t="shared" si="1"/>
        <v>14509.419147000002</v>
      </c>
      <c r="M21" s="25">
        <f t="shared" si="1"/>
        <v>14509.419147000002</v>
      </c>
      <c r="N21" s="25">
        <f t="shared" si="1"/>
        <v>14509.419147000002</v>
      </c>
      <c r="O21" s="25">
        <f t="shared" si="1"/>
        <v>14509.419147000002</v>
      </c>
      <c r="P21" s="25">
        <f t="shared" si="1"/>
        <v>14509.419147000002</v>
      </c>
      <c r="Q21" s="25">
        <f t="shared" si="1"/>
        <v>14509.419147000002</v>
      </c>
      <c r="R21" s="25">
        <f t="shared" si="1"/>
        <v>14509.419147000002</v>
      </c>
    </row>
    <row r="22" spans="1:19" ht="39.6" x14ac:dyDescent="0.25">
      <c r="A22" s="22">
        <v>3</v>
      </c>
      <c r="B22" s="26" t="s">
        <v>15</v>
      </c>
      <c r="C22" s="25"/>
      <c r="D22" s="25"/>
      <c r="E22" s="25"/>
      <c r="F22" s="27">
        <f>SUM(F23:F25)</f>
        <v>10197.280482377038</v>
      </c>
      <c r="G22" s="27">
        <f t="shared" ref="G22:R22" si="2">SUM(G23:G25)</f>
        <v>11465.48487301034</v>
      </c>
      <c r="H22" s="27">
        <f t="shared" si="2"/>
        <v>12382.284747391255</v>
      </c>
      <c r="I22" s="27">
        <f t="shared" si="2"/>
        <v>11970.90942205473</v>
      </c>
      <c r="J22" s="27">
        <f t="shared" si="2"/>
        <v>11761.283337688035</v>
      </c>
      <c r="K22" s="27">
        <f t="shared" si="2"/>
        <v>11719.370575543562</v>
      </c>
      <c r="L22" s="27">
        <f t="shared" si="2"/>
        <v>11267.868898800374</v>
      </c>
      <c r="M22" s="27">
        <f t="shared" si="2"/>
        <v>10480.613490138889</v>
      </c>
      <c r="N22" s="27">
        <f t="shared" si="2"/>
        <v>9507.5494744444441</v>
      </c>
      <c r="O22" s="27">
        <f t="shared" si="2"/>
        <v>9079.3952433333325</v>
      </c>
      <c r="P22" s="27">
        <f t="shared" si="2"/>
        <v>6848.1842569444443</v>
      </c>
      <c r="Q22" s="27">
        <f t="shared" si="2"/>
        <v>4354.6605</v>
      </c>
      <c r="R22" s="27">
        <f t="shared" si="2"/>
        <v>1019.125</v>
      </c>
    </row>
    <row r="23" spans="1:19" x14ac:dyDescent="0.25">
      <c r="A23" s="22">
        <v>4</v>
      </c>
      <c r="B23" s="26" t="s">
        <v>16</v>
      </c>
      <c r="C23" s="25"/>
      <c r="D23" s="25"/>
      <c r="E23" s="25"/>
      <c r="F23" s="25">
        <f>'[1]centralizare credite'!F38/1000</f>
        <v>5769.0468583050852</v>
      </c>
      <c r="G23" s="25">
        <f>'[1]centralizare credite'!G38/1000</f>
        <v>6740.1579694161965</v>
      </c>
      <c r="H23" s="25">
        <f>'[1]centralizare credite'!H38/1000</f>
        <v>7180.1579694161965</v>
      </c>
      <c r="I23" s="25">
        <f>'[1]centralizare credite'!I38/1000</f>
        <v>7300.1579694161965</v>
      </c>
      <c r="J23" s="25">
        <f>'[1]centralizare credite'!J38/1000</f>
        <v>7620.1579694161965</v>
      </c>
      <c r="K23" s="25">
        <f>'[1]centralizare credite'!K38/1000</f>
        <v>8140.1579694161965</v>
      </c>
      <c r="L23" s="25">
        <f>'[1]centralizare credite'!L38/1000</f>
        <v>8270.5462274952915</v>
      </c>
      <c r="M23" s="25">
        <f>'[1]centralizare credite'!M38/1000</f>
        <v>8081.1111111111113</v>
      </c>
      <c r="N23" s="25">
        <f>'[1]centralizare credite'!N38/1000</f>
        <v>7718.1944111111106</v>
      </c>
      <c r="O23" s="25">
        <f>'[1]centralizare credite'!O38/1000</f>
        <v>7851.1111111111113</v>
      </c>
      <c r="P23" s="25">
        <f>'[1]centralizare credite'!P38/1000</f>
        <v>6200</v>
      </c>
      <c r="Q23" s="25">
        <f>'[1]centralizare credite'!Q38/1000</f>
        <v>4080</v>
      </c>
      <c r="R23" s="25">
        <f>'[1]centralizare credite'!R38/1000</f>
        <v>1000</v>
      </c>
    </row>
    <row r="24" spans="1:19" x14ac:dyDescent="0.25">
      <c r="A24" s="22">
        <v>5</v>
      </c>
      <c r="B24" s="26" t="s">
        <v>17</v>
      </c>
      <c r="C24" s="25"/>
      <c r="D24" s="25"/>
      <c r="E24" s="25"/>
      <c r="F24" s="25">
        <f>'[1]centralizare credite'!F39/1000</f>
        <v>4428.2336240719524</v>
      </c>
      <c r="G24" s="25">
        <f>'[1]centralizare credite'!G39/1000</f>
        <v>4725.3269035941448</v>
      </c>
      <c r="H24" s="25">
        <f>'[1]centralizare credite'!H39/1000</f>
        <v>5202.1267779750578</v>
      </c>
      <c r="I24" s="25">
        <f>'[1]centralizare credite'!I39/1000</f>
        <v>4670.751452638533</v>
      </c>
      <c r="J24" s="25">
        <f>'[1]centralizare credite'!J39/1000</f>
        <v>4141.1253682718389</v>
      </c>
      <c r="K24" s="25">
        <f>'[1]centralizare credite'!K39/1000</f>
        <v>3579.2126061273657</v>
      </c>
      <c r="L24" s="25">
        <f>'[1]centralizare credite'!L39/1000</f>
        <v>2997.3226713050822</v>
      </c>
      <c r="M24" s="25">
        <f>'[1]centralizare credite'!M39/1000</f>
        <v>2399.5023790277778</v>
      </c>
      <c r="N24" s="25">
        <f>'[1]centralizare credite'!N39/1000</f>
        <v>1789.3550633333334</v>
      </c>
      <c r="O24" s="25">
        <f>'[1]centralizare credite'!O39/1000</f>
        <v>1228.2841322222221</v>
      </c>
      <c r="P24" s="25">
        <f>'[1]centralizare credite'!P39/1000</f>
        <v>648.18425694444454</v>
      </c>
      <c r="Q24" s="25">
        <f>'[1]centralizare credite'!Q39/1000</f>
        <v>274.66050000000001</v>
      </c>
      <c r="R24" s="25">
        <f>'[1]centralizare credite'!R39/1000</f>
        <v>19.125</v>
      </c>
    </row>
    <row r="25" spans="1:19" x14ac:dyDescent="0.25">
      <c r="A25" s="22">
        <v>6</v>
      </c>
      <c r="B25" s="26" t="s">
        <v>18</v>
      </c>
      <c r="C25" s="25"/>
      <c r="D25" s="25"/>
      <c r="E25" s="25"/>
      <c r="F25" s="25">
        <f>'[1]centralizare credite'!F40/1000</f>
        <v>0</v>
      </c>
      <c r="G25" s="25">
        <f>'[1]centralizare credite'!G40/1000</f>
        <v>0</v>
      </c>
      <c r="H25" s="25">
        <f>'[1]centralizare credite'!H40/1000</f>
        <v>0</v>
      </c>
      <c r="I25" s="25">
        <f>'[1]centralizare credite'!I40/1000</f>
        <v>0</v>
      </c>
      <c r="J25" s="25">
        <f>'[1]centralizare credite'!J40/1000</f>
        <v>0</v>
      </c>
      <c r="K25" s="25">
        <f>'[1]centralizare credite'!K40/1000</f>
        <v>0</v>
      </c>
      <c r="L25" s="25">
        <f>'[1]centralizare credite'!L40/1000</f>
        <v>0</v>
      </c>
      <c r="M25" s="25">
        <f>'[1]centralizare credite'!M40/1000</f>
        <v>0</v>
      </c>
      <c r="N25" s="25">
        <f>'[1]centralizare credite'!N40/1000</f>
        <v>0</v>
      </c>
      <c r="O25" s="25">
        <f>'[1]centralizare credite'!O40/1000</f>
        <v>0</v>
      </c>
      <c r="P25" s="25">
        <f>'[1]centralizare credite'!P40/1000</f>
        <v>0</v>
      </c>
      <c r="Q25" s="25">
        <f>'[1]centralizare credite'!Q40/1000</f>
        <v>0</v>
      </c>
      <c r="R25" s="25">
        <f>'[1]centralizare credite'!R40/1000</f>
        <v>0</v>
      </c>
    </row>
    <row r="26" spans="1:19" ht="39.6" x14ac:dyDescent="0.25">
      <c r="A26" s="28">
        <v>7</v>
      </c>
      <c r="B26" s="29" t="s">
        <v>19</v>
      </c>
      <c r="C26" s="30"/>
      <c r="D26" s="30"/>
      <c r="E26" s="30"/>
      <c r="F26" s="31">
        <f>F22/F20</f>
        <v>0.21084125516807023</v>
      </c>
      <c r="G26" s="31">
        <f t="shared" ref="G26:R26" si="3">G22/G20</f>
        <v>0.23706293319221466</v>
      </c>
      <c r="H26" s="31">
        <f t="shared" si="3"/>
        <v>0.25601889273323752</v>
      </c>
      <c r="I26" s="31">
        <f>I22/I20</f>
        <v>0.24751320436965651</v>
      </c>
      <c r="J26" s="31">
        <f t="shared" si="3"/>
        <v>0.24317892849872952</v>
      </c>
      <c r="K26" s="31">
        <f t="shared" si="3"/>
        <v>0.24231233084130765</v>
      </c>
      <c r="L26" s="31">
        <f t="shared" si="3"/>
        <v>0.23297698104882736</v>
      </c>
      <c r="M26" s="31">
        <f t="shared" si="3"/>
        <v>0.21669951189546857</v>
      </c>
      <c r="N26" s="31">
        <f t="shared" si="3"/>
        <v>0.19658022236700451</v>
      </c>
      <c r="O26" s="31">
        <f t="shared" si="3"/>
        <v>0.18772760958960802</v>
      </c>
      <c r="P26" s="31">
        <f t="shared" si="3"/>
        <v>0.1415945915042448</v>
      </c>
      <c r="Q26" s="31">
        <f t="shared" si="3"/>
        <v>9.003793582392397E-2</v>
      </c>
      <c r="R26" s="31">
        <f t="shared" si="3"/>
        <v>2.1071656756377798E-2</v>
      </c>
    </row>
    <row r="27" spans="1:19" ht="26.4" hidden="1" x14ac:dyDescent="0.25">
      <c r="A27" s="22">
        <v>8</v>
      </c>
      <c r="B27" s="26" t="s">
        <v>20</v>
      </c>
    </row>
    <row r="28" spans="1:19" s="33" customFormat="1" ht="15" customHeight="1" x14ac:dyDescent="0.25">
      <c r="A28" s="32" t="str">
        <f>'[1]anexa 1.4'!B48</f>
        <v>date financiare valabile in data de 03.03.2026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9" s="33" customFormat="1" x14ac:dyDescent="0.25">
      <c r="A29" s="34"/>
      <c r="F29" s="35"/>
      <c r="G29" s="35"/>
      <c r="H29" s="35"/>
      <c r="I29" s="35"/>
      <c r="J29" s="35"/>
      <c r="K29" s="35"/>
      <c r="L29" s="35"/>
      <c r="M29" s="35"/>
      <c r="N29" s="35"/>
    </row>
    <row r="30" spans="1:19" ht="12.7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7"/>
    </row>
    <row r="31" spans="1:19" ht="12.7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O31" s="37"/>
    </row>
    <row r="32" spans="1:19" ht="12.7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5" ht="12.75" customHeight="1" x14ac:dyDescent="0.25">
      <c r="A33" s="39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  <c r="O33" s="41"/>
    </row>
    <row r="34" spans="1:15" ht="15" x14ac:dyDescent="0.25">
      <c r="C34" s="42" t="str">
        <f>'[1]anexa 1.4'!F49</f>
        <v>Robert-Nicolae Serban</v>
      </c>
      <c r="D34" s="42"/>
      <c r="E34" s="42"/>
      <c r="F34" s="43"/>
      <c r="G34" s="43"/>
      <c r="H34" s="43"/>
      <c r="I34" s="44"/>
      <c r="J34" s="41"/>
      <c r="K34" s="41"/>
      <c r="L34" s="41"/>
      <c r="M34" s="41"/>
      <c r="N34" s="41"/>
      <c r="O34" s="41"/>
    </row>
    <row r="35" spans="1:15" ht="15" x14ac:dyDescent="0.25">
      <c r="C35" s="42" t="str">
        <f>'[1]anexa 1.4'!F50</f>
        <v>Primar</v>
      </c>
      <c r="D35" s="42"/>
      <c r="E35" s="42"/>
      <c r="F35" s="45"/>
      <c r="G35" s="45"/>
      <c r="H35" s="45"/>
      <c r="I35" s="41"/>
      <c r="J35" s="41"/>
      <c r="K35" s="41" t="str">
        <f>'[1]anexa 1.4'!L50</f>
        <v>Director economic</v>
      </c>
      <c r="L35" s="41"/>
      <c r="M35" s="41"/>
      <c r="N35" s="41"/>
      <c r="O35" s="41"/>
    </row>
    <row r="36" spans="1:15" x14ac:dyDescent="0.25">
      <c r="C36" s="46"/>
      <c r="D36" s="47"/>
      <c r="E36" s="47"/>
      <c r="F36" s="47"/>
      <c r="G36" s="47"/>
      <c r="H36" s="47"/>
    </row>
  </sheetData>
  <mergeCells count="23">
    <mergeCell ref="C35:E35"/>
    <mergeCell ref="D36:E36"/>
    <mergeCell ref="F36:H36"/>
    <mergeCell ref="A28:O28"/>
    <mergeCell ref="A30:M30"/>
    <mergeCell ref="A31:M31"/>
    <mergeCell ref="A32:M32"/>
    <mergeCell ref="C34:E34"/>
    <mergeCell ref="F34:H34"/>
    <mergeCell ref="A11:P11"/>
    <mergeCell ref="A12:P12"/>
    <mergeCell ref="A15:A18"/>
    <mergeCell ref="B15:B18"/>
    <mergeCell ref="C15:C18"/>
    <mergeCell ref="D15:D18"/>
    <mergeCell ref="E15:E18"/>
    <mergeCell ref="F15:R17"/>
    <mergeCell ref="A1:B1"/>
    <mergeCell ref="L1:M1"/>
    <mergeCell ref="A2:B2"/>
    <mergeCell ref="A3:B3"/>
    <mergeCell ref="A4:B4"/>
    <mergeCell ref="D5:H7"/>
  </mergeCells>
  <pageMargins left="0.5" right="0" top="0.59055118110236204" bottom="0.39370078740157499" header="0.511811023622047" footer="0.511811023622047"/>
  <pageSetup scale="65" orientation="landscape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1.3</vt:lpstr>
      <vt:lpstr>'anexa 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dcterms:created xsi:type="dcterms:W3CDTF">2026-03-03T07:45:35Z</dcterms:created>
  <dcterms:modified xsi:type="dcterms:W3CDTF">2026-03-03T07:45:57Z</dcterms:modified>
</cp:coreProperties>
</file>