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6735"/>
  </bookViews>
  <sheets>
    <sheet name="credit nou 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amg2">#N/A</definedName>
    <definedName name="______amg3">#N/A</definedName>
    <definedName name="_____amg2">#N/A</definedName>
    <definedName name="_____amg3">#N/A</definedName>
    <definedName name="____amg2">#N/A</definedName>
    <definedName name="____amg3">#N/A</definedName>
    <definedName name="___amg2">#N/A</definedName>
    <definedName name="___amg3">#N/A</definedName>
    <definedName name="__amg2">#N/A</definedName>
    <definedName name="__amg3">#N/A</definedName>
    <definedName name="_amg2">#N/A</definedName>
    <definedName name="_amg3">#N/A</definedName>
    <definedName name="a">#N/A</definedName>
    <definedName name="a_10">#N/A</definedName>
    <definedName name="a_11">#N/A</definedName>
    <definedName name="a_12">#N/A</definedName>
    <definedName name="a_14">#N/A</definedName>
    <definedName name="a_15">#N/A</definedName>
    <definedName name="a_16">#N/A</definedName>
    <definedName name="a_17">#N/A</definedName>
    <definedName name="a_2">#N/A</definedName>
    <definedName name="a_3">#N/A</definedName>
    <definedName name="a_4">#N/A</definedName>
    <definedName name="a_5">#N/A</definedName>
    <definedName name="a_6">#N/A</definedName>
    <definedName name="a_7">#N/A</definedName>
    <definedName name="a_8">#N/A</definedName>
    <definedName name="a_9">#N/A</definedName>
    <definedName name="aaa" localSheetId="0" hidden="1">{#N/A,#N/A,FALSE,"Fund-II"}</definedName>
    <definedName name="aaa" hidden="1">{#N/A,#N/A,FALSE,"Fund-II"}</definedName>
    <definedName name="AllTables">#N/A</definedName>
    <definedName name="AllTables_10">#N/A</definedName>
    <definedName name="AllTables_11">#N/A</definedName>
    <definedName name="AllTables_12">#N/A</definedName>
    <definedName name="AllTables_14">#N/A</definedName>
    <definedName name="AllTables_15">#N/A</definedName>
    <definedName name="AllTables_16">#N/A</definedName>
    <definedName name="AllTables_17">#N/A</definedName>
    <definedName name="AllTables_2">#N/A</definedName>
    <definedName name="AllTables_3">#N/A</definedName>
    <definedName name="AllTables_4">#N/A</definedName>
    <definedName name="AllTables_5">#N/A</definedName>
    <definedName name="AllTables_6">#N/A</definedName>
    <definedName name="AllTables_7">#N/A</definedName>
    <definedName name="AllTables_8">#N/A</definedName>
    <definedName name="AllTables_9">#N/A</definedName>
    <definedName name="amg">#N/A</definedName>
    <definedName name="amg_10">#N/A</definedName>
    <definedName name="amg_11">#N/A</definedName>
    <definedName name="amg_12">#N/A</definedName>
    <definedName name="amg_14">#N/A</definedName>
    <definedName name="amg_15">#N/A</definedName>
    <definedName name="amg_16">#N/A</definedName>
    <definedName name="amg_17">#N/A</definedName>
    <definedName name="amg_2">#N/A</definedName>
    <definedName name="amg_3">#N/A</definedName>
    <definedName name="amg_4">#N/A</definedName>
    <definedName name="amg_5">#N/A</definedName>
    <definedName name="amg_6">#N/A</definedName>
    <definedName name="amg_7">#N/A</definedName>
    <definedName name="amg_8">#N/A</definedName>
    <definedName name="amg_9">#N/A</definedName>
    <definedName name="amg2_10">#N/A</definedName>
    <definedName name="amg2_11">#N/A</definedName>
    <definedName name="amg2_12">#N/A</definedName>
    <definedName name="amg2_14">#N/A</definedName>
    <definedName name="amg2_15">#N/A</definedName>
    <definedName name="amg2_16">#N/A</definedName>
    <definedName name="amg2_17">#N/A</definedName>
    <definedName name="amg2_2">#N/A</definedName>
    <definedName name="amg2_3">#N/A</definedName>
    <definedName name="amg2_4">#N/A</definedName>
    <definedName name="amg2_5">#N/A</definedName>
    <definedName name="amg2_6">#N/A</definedName>
    <definedName name="amg2_7">#N/A</definedName>
    <definedName name="amg2_8">#N/A</definedName>
    <definedName name="amg2_9">#N/A</definedName>
    <definedName name="amg3_10">#N/A</definedName>
    <definedName name="amg3_11">#N/A</definedName>
    <definedName name="amg3_12">#N/A</definedName>
    <definedName name="amg3_14">#N/A</definedName>
    <definedName name="amg3_15">#N/A</definedName>
    <definedName name="amg3_16">#N/A</definedName>
    <definedName name="amg3_17">#N/A</definedName>
    <definedName name="amg3_2">#N/A</definedName>
    <definedName name="amg3_3">#N/A</definedName>
    <definedName name="amg3_4">#N/A</definedName>
    <definedName name="amg3_5">#N/A</definedName>
    <definedName name="amg3_6">#N/A</definedName>
    <definedName name="amg3_7">#N/A</definedName>
    <definedName name="amg3_8">#N/A</definedName>
    <definedName name="amg3_9">#N/A</definedName>
    <definedName name="as" localSheetId="0">#REF!</definedName>
    <definedName name="as">#REF!</definedName>
    <definedName name="asd" localSheetId="0">#REF!</definedName>
    <definedName name="asd">#REF!</definedName>
    <definedName name="asdasd" localSheetId="0">#REF!</definedName>
    <definedName name="asdasd">#REF!</definedName>
    <definedName name="b">#N/A</definedName>
    <definedName name="b_10">#N/A</definedName>
    <definedName name="b_11">#N/A</definedName>
    <definedName name="b_12">#N/A</definedName>
    <definedName name="b_14">#N/A</definedName>
    <definedName name="b_15">#N/A</definedName>
    <definedName name="b_16">#N/A</definedName>
    <definedName name="b_17">#N/A</definedName>
    <definedName name="b_2">#N/A</definedName>
    <definedName name="b_3">#N/A</definedName>
    <definedName name="b_4">#N/A</definedName>
    <definedName name="b_5">#N/A</definedName>
    <definedName name="b_6">#N/A</definedName>
    <definedName name="b_7">#N/A</definedName>
    <definedName name="b_8">#N/A</definedName>
    <definedName name="b_9">#N/A</definedName>
    <definedName name="bbb" localSheetId="0" hidden="1">{#N/A,#N/A,FALSE,"Fund-II"}</definedName>
    <definedName name="bbb" hidden="1">{#N/A,#N/A,FALSE,"Fund-II"}</definedName>
    <definedName name="BMS_Tot_Cost" localSheetId="0">#REF!</definedName>
    <definedName name="BMS_Tot_Cost">#REF!</definedName>
    <definedName name="bvb" localSheetId="0">#REF!</definedName>
    <definedName name="bvb">#REF!</definedName>
    <definedName name="Capital_Expenditures___Culture___Sports" localSheetId="0">'[2]Module 6_Condensed Budget'!#REF!</definedName>
    <definedName name="Capital_Expenditures___Culture___Sports">'[2]Module 6_Condensed Budget'!#REF!</definedName>
    <definedName name="Capital_Expenditures___Education" localSheetId="0">'[2]Module 6_Condensed Budget'!#REF!</definedName>
    <definedName name="Capital_Expenditures___Education">'[2]Module 6_Condensed Budget'!#REF!</definedName>
    <definedName name="Capital_Expenditures___General_Administration" localSheetId="0">'[2]Module 6_Condensed Budget'!#REF!</definedName>
    <definedName name="Capital_Expenditures___General_Administration">'[2]Module 6_Condensed Budget'!#REF!</definedName>
    <definedName name="Capital_Expenditures___Health" localSheetId="0">'[2]Module 6_Condensed Budget'!#REF!</definedName>
    <definedName name="Capital_Expenditures___Health">'[2]Module 6_Condensed Budget'!#REF!</definedName>
    <definedName name="Capital_Expenditures___Other_Activities" localSheetId="0">'[2]Module 6_Condensed Budget'!#REF!</definedName>
    <definedName name="Capital_Expenditures___Other_Activities">'[2]Module 6_Condensed Budget'!#REF!</definedName>
    <definedName name="Capital_Expenditures___Public_Works___Housing" localSheetId="0">'[2]Module 6_Condensed Budget'!#REF!</definedName>
    <definedName name="Capital_Expenditures___Public_Works___Housing">'[2]Module 6_Condensed Budget'!#REF!</definedName>
    <definedName name="Capital_Expenditures___Social_Assistance" localSheetId="0">'[2]Module 6_Condensed Budget'!#REF!</definedName>
    <definedName name="Capital_Expenditures___Social_Assistance">'[2]Module 6_Condensed Budget'!#REF!</definedName>
    <definedName name="Capital_Expenditures___Transportation___Communication" localSheetId="0">'[2]Module 6_Condensed Budget'!#REF!</definedName>
    <definedName name="Capital_Expenditures___Transportation___Communication">'[2]Module 6_Condensed Budget'!#REF!</definedName>
    <definedName name="Capital_Expenditures__Other_Economic_Activities" localSheetId="0">'[2]Module 6_Condensed Budget'!#REF!</definedName>
    <definedName name="Capital_Expenditures__Other_Economic_Activities">'[2]Module 6_Condensed Budget'!#REF!</definedName>
    <definedName name="caragiale" localSheetId="0">#REF!</definedName>
    <definedName name="caragiale">#REF!</definedName>
    <definedName name="Change_in_Operating_Expenditures" localSheetId="0">'[2]Module 6_Condensed Budget'!#REF!</definedName>
    <definedName name="Change_in_Operating_Expenditures">'[2]Module 6_Condensed Budget'!#REF!</definedName>
    <definedName name="CO_II" localSheetId="0">#REF!</definedName>
    <definedName name="CO_II">#REF!</definedName>
    <definedName name="COIV" localSheetId="0">#REF!</definedName>
    <definedName name="COIV">#REF!</definedName>
    <definedName name="COV" localSheetId="0">#REF!</definedName>
    <definedName name="COV">#REF!</definedName>
    <definedName name="credit" localSheetId="0" hidden="1">{"'Lennar U.S. Partners'!$A$1:$N$53"}</definedName>
    <definedName name="credit" hidden="1">{"'Lennar U.S. Partners'!$A$1:$N$53"}</definedName>
    <definedName name="d">[3]Portfolio!$F$15</definedName>
    <definedName name="_xlnm.Database" localSheetId="0">#REF!</definedName>
    <definedName name="_xlnm.Database">#REF!</definedName>
    <definedName name="Deflator__Base_Year___1995" localSheetId="0">'[2]Module 6_Condensed Budget'!#REF!</definedName>
    <definedName name="Deflator__Base_Year___1995">'[2]Module 6_Condensed Budget'!#REF!</definedName>
    <definedName name="Deflator__Base_Year___1997" localSheetId="0">'[2]Module 6_Condensed Budget'!#REF!</definedName>
    <definedName name="Deflator__Base_Year___1997">'[2]Module 6_Condensed Budget'!#REF!</definedName>
    <definedName name="dff" localSheetId="0">#REF!</definedName>
    <definedName name="dff">#REF!</definedName>
    <definedName name="DisplaySelectedSheetsMacroButton" localSheetId="0">#REF!</definedName>
    <definedName name="DisplaySelectedSheetsMacroButton">#REF!</definedName>
    <definedName name="dsa" localSheetId="0" hidden="1">{#N/A,#N/A,FALSE,"Fund-II"}</definedName>
    <definedName name="dsa" hidden="1">{#N/A,#N/A,FALSE,"Fund-II"}</definedName>
    <definedName name="eq" localSheetId="0">#REF!</definedName>
    <definedName name="eq">#REF!</definedName>
    <definedName name="er">#N/A</definedName>
    <definedName name="er_10">#N/A</definedName>
    <definedName name="er_11">#N/A</definedName>
    <definedName name="er_12">#N/A</definedName>
    <definedName name="er_14">#N/A</definedName>
    <definedName name="er_15">#N/A</definedName>
    <definedName name="er_16">#N/A</definedName>
    <definedName name="er_17">#N/A</definedName>
    <definedName name="er_2">#N/A</definedName>
    <definedName name="er_3">#N/A</definedName>
    <definedName name="er_4">#N/A</definedName>
    <definedName name="er_5">#N/A</definedName>
    <definedName name="er_6">#N/A</definedName>
    <definedName name="er_7">#N/A</definedName>
    <definedName name="er_8">#N/A</definedName>
    <definedName name="er_9">#N/A</definedName>
    <definedName name="ew" localSheetId="0">#REF!</definedName>
    <definedName name="ew">#REF!</definedName>
    <definedName name="ewq" localSheetId="0">#REF!</definedName>
    <definedName name="ewq">#REF!</definedName>
    <definedName name="Excel_BuiltIn__FilterDatabase_13" localSheetId="0">#REF!</definedName>
    <definedName name="Excel_BuiltIn__FilterDatabase_13">#REF!</definedName>
    <definedName name="Excel_BuiltIn__FilterDatabase_17" localSheetId="0">'[4]Evolutie V_C 2003_2007 '!#REF!</definedName>
    <definedName name="Excel_BuiltIn__FilterDatabase_17">'[4]Evolutie V_C 2003_2007 '!#REF!</definedName>
    <definedName name="Excel_BuiltIn_Database" localSheetId="0">#REF!</definedName>
    <definedName name="Excel_BuiltIn_Database">#REF!</definedName>
    <definedName name="Extra">[5]ExtraScoli!$B$150</definedName>
    <definedName name="fds" localSheetId="0">#REF!</definedName>
    <definedName name="fds">#REF!</definedName>
    <definedName name="Ferrovial" localSheetId="0" hidden="1">{"'Lennar U.S. Partners'!$A$1:$N$53"}</definedName>
    <definedName name="Ferrovial" hidden="1">{"'Lennar U.S. Partners'!$A$1:$N$53"}</definedName>
    <definedName name="FUND1" localSheetId="0">#REF!</definedName>
    <definedName name="FUND1">#REF!</definedName>
    <definedName name="FUND2" localSheetId="0">#REF!</definedName>
    <definedName name="FUND2">#REF!</definedName>
    <definedName name="GEMS" localSheetId="0" hidden="1">{"'Lennar U.S. Partners'!$A$1:$N$53"}</definedName>
    <definedName name="GEMS" hidden="1">{"'Lennar U.S. Partners'!$A$1:$N$53"}</definedName>
    <definedName name="ggg" localSheetId="0" hidden="1">{"'Lennar U.S. Partners'!$A$1:$N$53"}</definedName>
    <definedName name="ggg" hidden="1">{"'Lennar U.S. Partners'!$A$1:$N$53"}</definedName>
    <definedName name="gr_203" localSheetId="0">#REF!</definedName>
    <definedName name="gr_203">#REF!</definedName>
    <definedName name="hannuri">#N/A</definedName>
    <definedName name="hannuri_10">#N/A</definedName>
    <definedName name="hannuri_11">#N/A</definedName>
    <definedName name="hannuri_12">#N/A</definedName>
    <definedName name="hannuri_14">#N/A</definedName>
    <definedName name="hannuri_15">#N/A</definedName>
    <definedName name="hannuri_16">#N/A</definedName>
    <definedName name="hannuri_17">#N/A</definedName>
    <definedName name="hannuri_2">#N/A</definedName>
    <definedName name="hannuri_3">#N/A</definedName>
    <definedName name="hannuri_4">#N/A</definedName>
    <definedName name="hannuri_5">#N/A</definedName>
    <definedName name="hannuri_6">#N/A</definedName>
    <definedName name="hannuri_7">#N/A</definedName>
    <definedName name="hannuri_8">#N/A</definedName>
    <definedName name="hannuri_9">#N/A</definedName>
    <definedName name="harnaj" localSheetId="0">#REF!</definedName>
    <definedName name="harnaj">#REF!</definedName>
    <definedName name="hipoacuzici" localSheetId="0">#REF!</definedName>
    <definedName name="hipoacuzici">#REF!</definedName>
    <definedName name="HTML_CodePage" hidden="1">1252</definedName>
    <definedName name="HTML_Control" localSheetId="0" hidden="1">{"'Lennar U.S. Partners'!$A$1:$N$53"}</definedName>
    <definedName name="HTML_Control" hidden="1">{"'Lennar U.S. Partners'!$A$1:$N$53"}</definedName>
    <definedName name="HTML_Description" hidden="1">""</definedName>
    <definedName name="HTML_Email" hidden="1">""</definedName>
    <definedName name="HTML_Header" hidden="1">"Cover Page"</definedName>
    <definedName name="HTML_LastUpdate" hidden="1">"9/3/1999"</definedName>
    <definedName name="HTML_LineAfter" hidden="1">FALSE</definedName>
    <definedName name="HTML_LineBefore" hidden="1">FALSE</definedName>
    <definedName name="HTML_Name" hidden="1">"nymarkr"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"C:\Quaterly Reports\MyHTM2L.htm"</definedName>
    <definedName name="HTML_PathTemplate" hidden="1">"C:\Quaterly Reports\MyHTML.htm"</definedName>
    <definedName name="HTML_Title" hidden="1">"MSREF I - Second Quater 1999"</definedName>
    <definedName name="Intl">[6]Inputs!$A$118:$L$125</definedName>
    <definedName name="Intlfive">[6]Inputs!$A$192:$J$212</definedName>
    <definedName name="Intlfour">[6]Inputs!$A$170:$J$185</definedName>
    <definedName name="Intlseven">[6]Inputs!$A$258:$J$289</definedName>
    <definedName name="Intlsix">[6]Inputs!$A$219:$J$250</definedName>
    <definedName name="Intlthree">[6]Inputs!$A$151:$L$163</definedName>
    <definedName name="Intltwo">[6]Inputs!$A$132:$L$144</definedName>
    <definedName name="INVESTORS" localSheetId="0">#REF!</definedName>
    <definedName name="INVESTORS">#REF!</definedName>
    <definedName name="Investors_892_C" localSheetId="0">#REF!</definedName>
    <definedName name="Investors_892_C">#REF!</definedName>
    <definedName name="ITDNETDIST.Actual.ITD" localSheetId="0">#REF!</definedName>
    <definedName name="ITDNETDIST.Actual.ITD">#REF!</definedName>
    <definedName name="KUWAIT" localSheetId="0">#REF!</definedName>
    <definedName name="KUWAIT">#REF!</definedName>
    <definedName name="ListSheetsMacroButton" localSheetId="0">#REF!</definedName>
    <definedName name="ListSheetsMacroButton">#REF!</definedName>
    <definedName name="Lori">#N/A</definedName>
    <definedName name="Lori_10">#N/A</definedName>
    <definedName name="Lori_11">#N/A</definedName>
    <definedName name="Lori_12">#N/A</definedName>
    <definedName name="Lori_14">#N/A</definedName>
    <definedName name="Lori_15">#N/A</definedName>
    <definedName name="Lori_16">#N/A</definedName>
    <definedName name="Lori_17">#N/A</definedName>
    <definedName name="Lori_2">#N/A</definedName>
    <definedName name="Lori_3">#N/A</definedName>
    <definedName name="Lori_4">#N/A</definedName>
    <definedName name="Lori_5">#N/A</definedName>
    <definedName name="Lori_6">#N/A</definedName>
    <definedName name="Lori_7">#N/A</definedName>
    <definedName name="Lori_8">#N/A</definedName>
    <definedName name="Lori_9">#N/A</definedName>
    <definedName name="madgearu" localSheetId="0">#REF!</definedName>
    <definedName name="madgearu">#REF!</definedName>
    <definedName name="Maturity">[7]Params!$B$3</definedName>
    <definedName name="MSREF_II_892_INVESTORS_A__L.P." localSheetId="0">#REF!</definedName>
    <definedName name="MSREF_II_892_INVESTORS_A__L.P.">#REF!</definedName>
    <definedName name="MSREF_II_892_INVESTORS_AB__L.P." localSheetId="0">#REF!</definedName>
    <definedName name="MSREF_II_892_INVESTORS_AB__L.P.">#REF!</definedName>
    <definedName name="MSREF_II_892_INVESTORS_B__L.P." localSheetId="0">#REF!</definedName>
    <definedName name="MSREF_II_892_INVESTORS_B__L.P.">#REF!</definedName>
    <definedName name="msrefivTMTM" localSheetId="0">#REF!</definedName>
    <definedName name="msrefivTMTM">#REF!</definedName>
    <definedName name="msreiMTM" localSheetId="0">#REF!</definedName>
    <definedName name="msreiMTM">#REF!</definedName>
    <definedName name="MTMHeader" localSheetId="0">#REF!</definedName>
    <definedName name="MTMHeader">#REF!</definedName>
    <definedName name="NET_DSITR.ProForma.Year" localSheetId="0">#REF!</definedName>
    <definedName name="NET_DSITR.ProForma.Year">#REF!</definedName>
    <definedName name="Net_Outstanding_Debt" localSheetId="0">'[2]Module 6_Condensed Budget'!#REF!</definedName>
    <definedName name="Net_Outstanding_Debt">'[2]Module 6_Condensed Budget'!#REF!</definedName>
    <definedName name="new">#N/A</definedName>
    <definedName name="new_10">#N/A</definedName>
    <definedName name="new_11">#N/A</definedName>
    <definedName name="new_12">#N/A</definedName>
    <definedName name="new_14">#N/A</definedName>
    <definedName name="new_15">#N/A</definedName>
    <definedName name="new_16">#N/A</definedName>
    <definedName name="new_17">#N/A</definedName>
    <definedName name="new_2">#N/A</definedName>
    <definedName name="new_3">#N/A</definedName>
    <definedName name="new_4">#N/A</definedName>
    <definedName name="new_5">#N/A</definedName>
    <definedName name="new_6">#N/A</definedName>
    <definedName name="new_7">#N/A</definedName>
    <definedName name="new_8">#N/A</definedName>
    <definedName name="new_9">#N/A</definedName>
    <definedName name="Nucleulsava" localSheetId="0">#REF!</definedName>
    <definedName name="Nucleulsava">#REF!</definedName>
    <definedName name="PrintManagerQuery" localSheetId="0">#REF!</definedName>
    <definedName name="PrintManagerQuery">#REF!</definedName>
    <definedName name="PrintSelectedSheetsMacroButton" localSheetId="0">#REF!</definedName>
    <definedName name="PrintSelectedSheetsMacroButton">#REF!</definedName>
    <definedName name="Proceeds_from_the_sale_of_public_property" localSheetId="0">'[2]Module 6_Condensed Budget'!#REF!</definedName>
    <definedName name="Proceeds_from_the_sale_of_public_property">'[2]Module 6_Condensed Budget'!#REF!</definedName>
    <definedName name="ProjectName">#N/A</definedName>
    <definedName name="ProjectName_10">#N/A</definedName>
    <definedName name="ProjectName_11">#N/A</definedName>
    <definedName name="ProjectName_12">#N/A</definedName>
    <definedName name="ProjectName_14">#N/A</definedName>
    <definedName name="ProjectName_15">#N/A</definedName>
    <definedName name="ProjectName_16">#N/A</definedName>
    <definedName name="ProjectName_17">#N/A</definedName>
    <definedName name="ProjectName_2">#N/A</definedName>
    <definedName name="ProjectName_3">#N/A</definedName>
    <definedName name="ProjectName_4">#N/A</definedName>
    <definedName name="ProjectName_5">#N/A</definedName>
    <definedName name="ProjectName_6">#N/A</definedName>
    <definedName name="ProjectName_7">#N/A</definedName>
    <definedName name="ProjectName_8">#N/A</definedName>
    <definedName name="ProjectName_9">#N/A</definedName>
    <definedName name="q" localSheetId="0" hidden="1">{#N/A,#N/A,FALSE,"Fund-II"}</definedName>
    <definedName name="q" hidden="1">{#N/A,#N/A,FALSE,"Fund-II"}</definedName>
    <definedName name="qw" localSheetId="0">#REF!</definedName>
    <definedName name="qw">#REF!</definedName>
    <definedName name="qwq" localSheetId="0">#REF!</definedName>
    <definedName name="qwq">#REF!</definedName>
    <definedName name="radu" localSheetId="0">#REF!</definedName>
    <definedName name="radu">#REF!</definedName>
    <definedName name="Recurring_Surplus__Deficit">'[8]_Cash Flow_'!$C$36:$AM$36</definedName>
    <definedName name="RedFlag_1" localSheetId="0">#REF!</definedName>
    <definedName name="RedFlag_1">#REF!</definedName>
    <definedName name="RedFlag_10" localSheetId="0">#REF!</definedName>
    <definedName name="RedFlag_10">#REF!</definedName>
    <definedName name="RedFlag_111" localSheetId="0">#REF!</definedName>
    <definedName name="RedFlag_111">#REF!</definedName>
    <definedName name="RedFlag_112" localSheetId="0">#REF!</definedName>
    <definedName name="RedFlag_112">#REF!</definedName>
    <definedName name="RedFlag_113" localSheetId="0">#REF!</definedName>
    <definedName name="RedFlag_113">#REF!</definedName>
    <definedName name="RedFlag_114" localSheetId="0">#REF!</definedName>
    <definedName name="RedFlag_114">#REF!</definedName>
    <definedName name="RedFlag_115" localSheetId="0">#REF!</definedName>
    <definedName name="RedFlag_115">#REF!</definedName>
    <definedName name="RedFlag_116" localSheetId="0">#REF!</definedName>
    <definedName name="RedFlag_116">#REF!</definedName>
    <definedName name="RedFlag_117" localSheetId="0">#REF!</definedName>
    <definedName name="RedFlag_117">#REF!</definedName>
    <definedName name="RedFlag_118" localSheetId="0">#REF!</definedName>
    <definedName name="RedFlag_118">#REF!</definedName>
    <definedName name="RedFlag_119" localSheetId="0">#REF!</definedName>
    <definedName name="RedFlag_119">#REF!</definedName>
    <definedName name="RedFlag_120" localSheetId="0">#REF!</definedName>
    <definedName name="RedFlag_120">#REF!</definedName>
    <definedName name="RedFlag_121" localSheetId="0">#REF!</definedName>
    <definedName name="RedFlag_121">#REF!</definedName>
    <definedName name="RedFlag_122" localSheetId="0">#REF!</definedName>
    <definedName name="RedFlag_122">#REF!</definedName>
    <definedName name="RedFlag_123" localSheetId="0">#REF!</definedName>
    <definedName name="RedFlag_123">#REF!</definedName>
    <definedName name="RedFlag_124" localSheetId="0">#REF!</definedName>
    <definedName name="RedFlag_124">#REF!</definedName>
    <definedName name="RedFlag_125" localSheetId="0">#REF!</definedName>
    <definedName name="RedFlag_125">#REF!</definedName>
    <definedName name="RedFlag_126" localSheetId="0">#REF!</definedName>
    <definedName name="RedFlag_126">#REF!</definedName>
    <definedName name="RedFlag_127" localSheetId="0">#REF!</definedName>
    <definedName name="RedFlag_127">#REF!</definedName>
    <definedName name="RedFlag_128" localSheetId="0">#REF!</definedName>
    <definedName name="RedFlag_128">#REF!</definedName>
    <definedName name="RedFlag_129" localSheetId="0">#REF!</definedName>
    <definedName name="RedFlag_129">#REF!</definedName>
    <definedName name="RedFlag_130" localSheetId="0">#REF!</definedName>
    <definedName name="RedFlag_130">#REF!</definedName>
    <definedName name="RedFlag_131" localSheetId="0">#REF!</definedName>
    <definedName name="RedFlag_131">#REF!</definedName>
    <definedName name="RedFlag_132" localSheetId="0">#REF!</definedName>
    <definedName name="RedFlag_132">#REF!</definedName>
    <definedName name="RedFlag_133" localSheetId="0">#REF!</definedName>
    <definedName name="RedFlag_133">#REF!</definedName>
    <definedName name="RedFlag_134" localSheetId="0">#REF!</definedName>
    <definedName name="RedFlag_134">#REF!</definedName>
    <definedName name="RedFlag_135" localSheetId="0">#REF!</definedName>
    <definedName name="RedFlag_135">#REF!</definedName>
    <definedName name="RedFlag_136" localSheetId="0">#REF!</definedName>
    <definedName name="RedFlag_136">#REF!</definedName>
    <definedName name="RedFlag_137" localSheetId="0">#REF!</definedName>
    <definedName name="RedFlag_137">#REF!</definedName>
    <definedName name="RedFlag_138" localSheetId="0">#REF!</definedName>
    <definedName name="RedFlag_138">#REF!</definedName>
    <definedName name="RedFlag_139" localSheetId="0">#REF!</definedName>
    <definedName name="RedFlag_139">#REF!</definedName>
    <definedName name="RedFlag_14" localSheetId="0">#REF!</definedName>
    <definedName name="RedFlag_14">#REF!</definedName>
    <definedName name="RedFlag_140" localSheetId="0">#REF!</definedName>
    <definedName name="RedFlag_140">#REF!</definedName>
    <definedName name="RedFlag_141" localSheetId="0">#REF!</definedName>
    <definedName name="RedFlag_141">#REF!</definedName>
    <definedName name="RedFlag_142" localSheetId="0">#REF!</definedName>
    <definedName name="RedFlag_142">#REF!</definedName>
    <definedName name="RedFlag_143" localSheetId="0">#REF!</definedName>
    <definedName name="RedFlag_143">#REF!</definedName>
    <definedName name="RedFlag_144" localSheetId="0">#REF!</definedName>
    <definedName name="RedFlag_144">#REF!</definedName>
    <definedName name="RedFlag_145" localSheetId="0">#REF!</definedName>
    <definedName name="RedFlag_145">#REF!</definedName>
    <definedName name="RedFlag_146" localSheetId="0">#REF!</definedName>
    <definedName name="RedFlag_146">#REF!</definedName>
    <definedName name="RedFlag_147" localSheetId="0">#REF!</definedName>
    <definedName name="RedFlag_147">#REF!</definedName>
    <definedName name="RedFlag_148" localSheetId="0">#REF!</definedName>
    <definedName name="RedFlag_148">#REF!</definedName>
    <definedName name="RedFlag_15" localSheetId="0">#REF!</definedName>
    <definedName name="RedFlag_15">#REF!</definedName>
    <definedName name="RedFlag_16" localSheetId="0">#REF!</definedName>
    <definedName name="RedFlag_16">#REF!</definedName>
    <definedName name="RedFlag_17" localSheetId="0">#REF!</definedName>
    <definedName name="RedFlag_17">#REF!</definedName>
    <definedName name="RedFlag_18" localSheetId="0">#REF!</definedName>
    <definedName name="RedFlag_18">#REF!</definedName>
    <definedName name="RedFlag_185" localSheetId="0">#REF!</definedName>
    <definedName name="RedFlag_185">#REF!</definedName>
    <definedName name="RedFlag_186" localSheetId="0">#REF!</definedName>
    <definedName name="RedFlag_186">#REF!</definedName>
    <definedName name="RedFlag_187" localSheetId="0">#REF!</definedName>
    <definedName name="RedFlag_187">#REF!</definedName>
    <definedName name="RedFlag_188" localSheetId="0">#REF!</definedName>
    <definedName name="RedFlag_188">#REF!</definedName>
    <definedName name="RedFlag_189" localSheetId="0">#REF!</definedName>
    <definedName name="RedFlag_189">#REF!</definedName>
    <definedName name="RedFlag_19" localSheetId="0">#REF!</definedName>
    <definedName name="RedFlag_19">#REF!</definedName>
    <definedName name="RedFlag_190" localSheetId="0">#REF!</definedName>
    <definedName name="RedFlag_190">#REF!</definedName>
    <definedName name="RedFlag_191" localSheetId="0">#REF!</definedName>
    <definedName name="RedFlag_191">#REF!</definedName>
    <definedName name="RedFlag_192" localSheetId="0">#REF!</definedName>
    <definedName name="RedFlag_192">#REF!</definedName>
    <definedName name="RedFlag_193" localSheetId="0">#REF!</definedName>
    <definedName name="RedFlag_193">#REF!</definedName>
    <definedName name="RedFlag_194" localSheetId="0">#REF!</definedName>
    <definedName name="RedFlag_194">#REF!</definedName>
    <definedName name="RedFlag_195" localSheetId="0">#REF!</definedName>
    <definedName name="RedFlag_195">#REF!</definedName>
    <definedName name="RedFlag_196" localSheetId="0">#REF!</definedName>
    <definedName name="RedFlag_196">#REF!</definedName>
    <definedName name="RedFlag_197" localSheetId="0">#REF!</definedName>
    <definedName name="RedFlag_197">#REF!</definedName>
    <definedName name="RedFlag_198" localSheetId="0">#REF!</definedName>
    <definedName name="RedFlag_198">#REF!</definedName>
    <definedName name="RedFlag_199" localSheetId="0">#REF!</definedName>
    <definedName name="RedFlag_199">#REF!</definedName>
    <definedName name="RedFlag_2" localSheetId="0">#REF!</definedName>
    <definedName name="RedFlag_2">#REF!</definedName>
    <definedName name="RedFlag_20" localSheetId="0">#REF!</definedName>
    <definedName name="RedFlag_20">#REF!</definedName>
    <definedName name="RedFlag_200" localSheetId="0">#REF!</definedName>
    <definedName name="RedFlag_200">#REF!</definedName>
    <definedName name="RedFlag_201" localSheetId="0">#REF!</definedName>
    <definedName name="RedFlag_201">#REF!</definedName>
    <definedName name="RedFlag_202" localSheetId="0">#REF!</definedName>
    <definedName name="RedFlag_202">#REF!</definedName>
    <definedName name="RedFlag_203" localSheetId="0">#REF!</definedName>
    <definedName name="RedFlag_203">#REF!</definedName>
    <definedName name="RedFlag_21" localSheetId="0">#REF!</definedName>
    <definedName name="RedFlag_21">#REF!</definedName>
    <definedName name="RedFlag_22" localSheetId="0">#REF!</definedName>
    <definedName name="RedFlag_22">#REF!</definedName>
    <definedName name="RedFlag_23" localSheetId="0">#REF!</definedName>
    <definedName name="RedFlag_23">#REF!</definedName>
    <definedName name="RedFlag_25" localSheetId="0">#REF!</definedName>
    <definedName name="RedFlag_25">#REF!</definedName>
    <definedName name="RedFlag_26" localSheetId="0">#REF!</definedName>
    <definedName name="RedFlag_26">#REF!</definedName>
    <definedName name="RedFlag_27" localSheetId="0">#REF!</definedName>
    <definedName name="RedFlag_27">#REF!</definedName>
    <definedName name="RedFlag_28" localSheetId="0">#REF!</definedName>
    <definedName name="RedFlag_28">#REF!</definedName>
    <definedName name="RedFlag_29" localSheetId="0">#REF!</definedName>
    <definedName name="RedFlag_29">#REF!</definedName>
    <definedName name="RedFlag_30" localSheetId="0">#REF!</definedName>
    <definedName name="RedFlag_30">#REF!</definedName>
    <definedName name="RedFlag_3011" localSheetId="0">#REF!</definedName>
    <definedName name="RedFlag_3011">#REF!</definedName>
    <definedName name="RedFlag_31" localSheetId="0">#REF!</definedName>
    <definedName name="RedFlag_31">#REF!</definedName>
    <definedName name="RedFlag_32" localSheetId="0">#REF!</definedName>
    <definedName name="RedFlag_32">#REF!</definedName>
    <definedName name="RedFlag_33" localSheetId="0">#REF!</definedName>
    <definedName name="RedFlag_33">#REF!</definedName>
    <definedName name="RedFlag_34" localSheetId="0">#REF!</definedName>
    <definedName name="RedFlag_34">#REF!</definedName>
    <definedName name="RedFlag_35" localSheetId="0">#REF!</definedName>
    <definedName name="RedFlag_35">#REF!</definedName>
    <definedName name="RedFlag_36" localSheetId="0">#REF!</definedName>
    <definedName name="RedFlag_36">#REF!</definedName>
    <definedName name="RedFlag_37" localSheetId="0">#REF!</definedName>
    <definedName name="RedFlag_37">#REF!</definedName>
    <definedName name="RedFlag_38" localSheetId="0">#REF!</definedName>
    <definedName name="RedFlag_38">#REF!</definedName>
    <definedName name="RedFlag_39" localSheetId="0">#REF!</definedName>
    <definedName name="RedFlag_39">#REF!</definedName>
    <definedName name="RedFlag_40" localSheetId="0">#REF!</definedName>
    <definedName name="RedFlag_40">#REF!</definedName>
    <definedName name="RedFlag_41" localSheetId="0">#REF!</definedName>
    <definedName name="RedFlag_41">#REF!</definedName>
    <definedName name="RedFlag_42" localSheetId="0">#REF!</definedName>
    <definedName name="RedFlag_42">#REF!</definedName>
    <definedName name="RedFlag_43" localSheetId="0">#REF!</definedName>
    <definedName name="RedFlag_43">#REF!</definedName>
    <definedName name="RedFlag_49" localSheetId="0">#REF!</definedName>
    <definedName name="RedFlag_49">#REF!</definedName>
    <definedName name="RedFlag_50" localSheetId="0">#REF!</definedName>
    <definedName name="RedFlag_50">#REF!</definedName>
    <definedName name="RedFlag_51" localSheetId="0">#REF!</definedName>
    <definedName name="RedFlag_51">#REF!</definedName>
    <definedName name="RedFlag_52" localSheetId="0">#REF!</definedName>
    <definedName name="RedFlag_52">#REF!</definedName>
    <definedName name="RedFlag_53" localSheetId="0">#REF!</definedName>
    <definedName name="RedFlag_53">#REF!</definedName>
    <definedName name="RedFlag_54" localSheetId="0">#REF!</definedName>
    <definedName name="RedFlag_54">#REF!</definedName>
    <definedName name="RedFlag_56" localSheetId="0">#REF!</definedName>
    <definedName name="RedFlag_56">#REF!</definedName>
    <definedName name="RedFlag_57" localSheetId="0">#REF!</definedName>
    <definedName name="RedFlag_57">#REF!</definedName>
    <definedName name="RedFlag_58" localSheetId="0">#REF!</definedName>
    <definedName name="RedFlag_58">#REF!</definedName>
    <definedName name="RedFlag_59" localSheetId="0">#REF!</definedName>
    <definedName name="RedFlag_59">#REF!</definedName>
    <definedName name="RedFlag_60" localSheetId="0">#REF!</definedName>
    <definedName name="RedFlag_60">#REF!</definedName>
    <definedName name="RedFlag_61" localSheetId="0">#REF!</definedName>
    <definedName name="RedFlag_61">#REF!</definedName>
    <definedName name="RedFlag_62" localSheetId="0">#REF!</definedName>
    <definedName name="RedFlag_62">#REF!</definedName>
    <definedName name="RedFlag_63" localSheetId="0">#REF!</definedName>
    <definedName name="RedFlag_63">#REF!</definedName>
    <definedName name="RedFlag_64" localSheetId="0">#REF!</definedName>
    <definedName name="RedFlag_64">#REF!</definedName>
    <definedName name="RedFlag_65" localSheetId="0">#REF!</definedName>
    <definedName name="RedFlag_65">#REF!</definedName>
    <definedName name="RedFlag_66" localSheetId="0">#REF!</definedName>
    <definedName name="RedFlag_66">#REF!</definedName>
    <definedName name="RedFlag_67" localSheetId="0">#REF!</definedName>
    <definedName name="RedFlag_67">#REF!</definedName>
    <definedName name="RedFlag_68" localSheetId="0">#REF!</definedName>
    <definedName name="RedFlag_68">#REF!</definedName>
    <definedName name="RedFlag_69" localSheetId="0">#REF!</definedName>
    <definedName name="RedFlag_69">#REF!</definedName>
    <definedName name="RedFlag_70" localSheetId="0">#REF!</definedName>
    <definedName name="RedFlag_70">#REF!</definedName>
    <definedName name="RedFlag_71" localSheetId="0">#REF!</definedName>
    <definedName name="RedFlag_71">#REF!</definedName>
    <definedName name="RedFlag_72" localSheetId="0">#REF!</definedName>
    <definedName name="RedFlag_72">#REF!</definedName>
    <definedName name="RedFlag_73" localSheetId="0">#REF!</definedName>
    <definedName name="RedFlag_73">#REF!</definedName>
    <definedName name="RedFlag_74" localSheetId="0">#REF!</definedName>
    <definedName name="RedFlag_74">#REF!</definedName>
    <definedName name="RedFlag_75" localSheetId="0">#REF!</definedName>
    <definedName name="RedFlag_75">#REF!</definedName>
    <definedName name="RedFlag_76" localSheetId="0">#REF!</definedName>
    <definedName name="RedFlag_76">#REF!</definedName>
    <definedName name="RedFlag_77" localSheetId="0">#REF!</definedName>
    <definedName name="RedFlag_77">#REF!</definedName>
    <definedName name="RedFlag_78" localSheetId="0">#REF!</definedName>
    <definedName name="RedFlag_78">#REF!</definedName>
    <definedName name="RedFlag_79" localSheetId="0">#REF!</definedName>
    <definedName name="RedFlag_79">#REF!</definedName>
    <definedName name="RedFlag_80" localSheetId="0">#REF!</definedName>
    <definedName name="RedFlag_80">#REF!</definedName>
    <definedName name="RedFlag_81" localSheetId="0">#REF!</definedName>
    <definedName name="RedFlag_81">#REF!</definedName>
    <definedName name="RedFlag_82" localSheetId="0">#REF!</definedName>
    <definedName name="RedFlag_82">#REF!</definedName>
    <definedName name="RedFlag_83" localSheetId="0">#REF!</definedName>
    <definedName name="RedFlag_83">#REF!</definedName>
    <definedName name="RedFlag_84" localSheetId="0">#REF!</definedName>
    <definedName name="RedFlag_84">#REF!</definedName>
    <definedName name="RedFlag_85" localSheetId="0">#REF!</definedName>
    <definedName name="RedFlag_85">#REF!</definedName>
    <definedName name="RedFlag_86" localSheetId="0">#REF!</definedName>
    <definedName name="RedFlag_86">#REF!</definedName>
    <definedName name="RedFlag_87" localSheetId="0">#REF!</definedName>
    <definedName name="RedFlag_87">#REF!</definedName>
    <definedName name="RedFlag_88" localSheetId="0">#REF!</definedName>
    <definedName name="RedFlag_88">#REF!</definedName>
    <definedName name="RedFlag_89" localSheetId="0">#REF!</definedName>
    <definedName name="RedFlag_89">#REF!</definedName>
    <definedName name="RedFlag_90" localSheetId="0">#REF!</definedName>
    <definedName name="RedFlag_90">#REF!</definedName>
    <definedName name="RedFlag_91" localSheetId="0">#REF!</definedName>
    <definedName name="RedFlag_91">#REF!</definedName>
    <definedName name="RedFlag_92" localSheetId="0">#REF!</definedName>
    <definedName name="RedFlag_92">#REF!</definedName>
    <definedName name="RedFlag_93" localSheetId="0">#REF!</definedName>
    <definedName name="RedFlag_93">#REF!</definedName>
    <definedName name="RedFlag_94" localSheetId="0">#REF!</definedName>
    <definedName name="RedFlag_94">#REF!</definedName>
    <definedName name="sda" localSheetId="0" hidden="1">{"'Lennar U.S. Partners'!$A$1:$N$53"}</definedName>
    <definedName name="sda" hidden="1">{"'Lennar U.S. Partners'!$A$1:$N$53"}</definedName>
    <definedName name="specMTM" localSheetId="0">#REF!</definedName>
    <definedName name="specMTM">#REF!</definedName>
    <definedName name="Spot">[9]Portfolio!$F$15</definedName>
    <definedName name="StDenis">#N/A</definedName>
    <definedName name="StDenis_10">#N/A</definedName>
    <definedName name="StDenis_11">#N/A</definedName>
    <definedName name="StDenis_12">#N/A</definedName>
    <definedName name="StDenis_14">#N/A</definedName>
    <definedName name="StDenis_15">#N/A</definedName>
    <definedName name="StDenis_16">#N/A</definedName>
    <definedName name="StDenis_17">#N/A</definedName>
    <definedName name="StDenis_2">#N/A</definedName>
    <definedName name="StDenis_3">#N/A</definedName>
    <definedName name="StDenis_4">#N/A</definedName>
    <definedName name="StDenis_5">#N/A</definedName>
    <definedName name="StDenis_6">#N/A</definedName>
    <definedName name="StDenis_7">#N/A</definedName>
    <definedName name="StDenis_8">#N/A</definedName>
    <definedName name="StDenis_9">#N/A</definedName>
    <definedName name="Stop">#N/A</definedName>
    <definedName name="Stop_10">#N/A</definedName>
    <definedName name="Stop_11">#N/A</definedName>
    <definedName name="Stop_12">#N/A</definedName>
    <definedName name="Stop_14">#N/A</definedName>
    <definedName name="Stop_15">#N/A</definedName>
    <definedName name="Stop_16">#N/A</definedName>
    <definedName name="Stop_17">#N/A</definedName>
    <definedName name="Stop_2">#N/A</definedName>
    <definedName name="Stop_3">#N/A</definedName>
    <definedName name="Stop_4">#N/A</definedName>
    <definedName name="Stop_5">#N/A</definedName>
    <definedName name="Stop_6">#N/A</definedName>
    <definedName name="Stop_7">#N/A</definedName>
    <definedName name="Stop_8">#N/A</definedName>
    <definedName name="Stop_9">#N/A</definedName>
    <definedName name="TEHMTM" localSheetId="0">#REF!</definedName>
    <definedName name="TEHMTM">#REF!</definedName>
    <definedName name="template" localSheetId="0" hidden="1">{"'Lennar U.S. Partners'!$A$1:$N$53"}</definedName>
    <definedName name="template" hidden="1">{"'Lennar U.S. Partners'!$A$1:$N$53"}</definedName>
    <definedName name="test">#N/A</definedName>
    <definedName name="test_10">#N/A</definedName>
    <definedName name="test_11">#N/A</definedName>
    <definedName name="test_12">#N/A</definedName>
    <definedName name="test_14">#N/A</definedName>
    <definedName name="test_15">#N/A</definedName>
    <definedName name="test_16">#N/A</definedName>
    <definedName name="test_17">#N/A</definedName>
    <definedName name="test_2">#N/A</definedName>
    <definedName name="test_3">#N/A</definedName>
    <definedName name="test_4">#N/A</definedName>
    <definedName name="test_5">#N/A</definedName>
    <definedName name="test_6">#N/A</definedName>
    <definedName name="test_7">#N/A</definedName>
    <definedName name="test_8">#N/A</definedName>
    <definedName name="test_9">#N/A</definedName>
    <definedName name="test1">#N/A</definedName>
    <definedName name="test1_10">#N/A</definedName>
    <definedName name="test1_11">#N/A</definedName>
    <definedName name="test1_12">#N/A</definedName>
    <definedName name="test1_14">#N/A</definedName>
    <definedName name="test1_15">#N/A</definedName>
    <definedName name="test1_16">#N/A</definedName>
    <definedName name="test1_17">#N/A</definedName>
    <definedName name="test1_2">#N/A</definedName>
    <definedName name="test1_3">#N/A</definedName>
    <definedName name="test1_4">#N/A</definedName>
    <definedName name="test1_5">#N/A</definedName>
    <definedName name="test1_6">#N/A</definedName>
    <definedName name="test1_7">#N/A</definedName>
    <definedName name="test1_8">#N/A</definedName>
    <definedName name="test1_9">#N/A</definedName>
    <definedName name="test11" localSheetId="0" hidden="1">{#N/A,#N/A,FALSE,"Fund-II"}</definedName>
    <definedName name="test11" hidden="1">{#N/A,#N/A,FALSE,"Fund-II"}</definedName>
    <definedName name="Title">'[10]Fund IV Summary'!$C$1</definedName>
    <definedName name="tonitza" localSheetId="0">#REF!</definedName>
    <definedName name="tonitza">#REF!</definedName>
    <definedName name="tornado">#N/A</definedName>
    <definedName name="tornado_10">#N/A</definedName>
    <definedName name="tornado_11">#N/A</definedName>
    <definedName name="tornado_12">#N/A</definedName>
    <definedName name="tornado_14">#N/A</definedName>
    <definedName name="tornado_15">#N/A</definedName>
    <definedName name="tornado_16">#N/A</definedName>
    <definedName name="tornado_17">#N/A</definedName>
    <definedName name="tornado_2">#N/A</definedName>
    <definedName name="tornado_3">#N/A</definedName>
    <definedName name="tornado_4">#N/A</definedName>
    <definedName name="tornado_5">#N/A</definedName>
    <definedName name="tornado_6">#N/A</definedName>
    <definedName name="tornado_7">#N/A</definedName>
    <definedName name="tornado_8">#N/A</definedName>
    <definedName name="tornado_9">#N/A</definedName>
    <definedName name="Total_Cost" localSheetId="0">#REF!</definedName>
    <definedName name="Total_Cost">#REF!</definedName>
    <definedName name="Total_Population" localSheetId="0">'[2]Module 6_Condensed Budget'!#REF!</definedName>
    <definedName name="Total_Population">'[2]Module 6_Condensed Budget'!#REF!</definedName>
    <definedName name="Total_Print">'[11]ROLLUP _ Fund II'!$C$1:$L$17</definedName>
    <definedName name="Transp_CF" localSheetId="0">#REF!</definedName>
    <definedName name="Transp_CF">#REF!</definedName>
    <definedName name="wrn.892A._.II." localSheetId="0" hidden="1">{#N/A,#N/A,FALSE,"Fund-II"}</definedName>
    <definedName name="wrn.892A._.II." hidden="1">{#N/A,#N/A,FALSE,"Fund-II"}</definedName>
    <definedName name="wrn.892B._.II." localSheetId="0" hidden="1">{#N/A,#N/A,FALSE,"Fund-II"}</definedName>
    <definedName name="wrn.892B._.II." hidden="1">{#N/A,#N/A,FALSE,"Fund-II"}</definedName>
    <definedName name="wrn.892C._.II." localSheetId="0" hidden="1">{#N/A,#N/A,FALSE,"Fund-II"}</definedName>
    <definedName name="wrn.892C._.II." hidden="1">{#N/A,#N/A,FALSE,"Fund-II"}</definedName>
    <definedName name="wrn.coII._.I." localSheetId="0" hidden="1">{#N/A,#N/A,FALSE,"Fund-I"}</definedName>
    <definedName name="wrn.coII._.I." hidden="1">{#N/A,#N/A,FALSE,"Fund-I"}</definedName>
    <definedName name="wrn.CoIV._.II." localSheetId="0" hidden="1">{#N/A,#N/A,FALSE,"Fund-II"}</definedName>
    <definedName name="wrn.CoIV._.II." hidden="1">{#N/A,#N/A,FALSE,"Fund-II"}</definedName>
    <definedName name="wrn.Investors._.II." localSheetId="0" hidden="1">{#N/A,#N/A,FALSE,"Fund-II"}</definedName>
    <definedName name="wrn.Investors._.II." hidden="1">{#N/A,#N/A,FALSE,"Fund-II"}</definedName>
    <definedName name="wrn.Kuwait._.1." localSheetId="0" hidden="1">{#N/A,#N/A,FALSE,"Fund-I"}</definedName>
    <definedName name="wrn.Kuwait._.1." hidden="1">{#N/A,#N/A,FALSE,"Fund-I"}</definedName>
    <definedName name="x" localSheetId="0">#REF!</definedName>
    <definedName name="x">#REF!</definedName>
    <definedName name="xx" localSheetId="0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E154" i="1" l="1"/>
  <c r="E142" i="1"/>
  <c r="E143" i="1" s="1"/>
  <c r="E144" i="1" s="1"/>
  <c r="E130" i="1"/>
  <c r="E131" i="1" s="1"/>
  <c r="E118" i="1"/>
  <c r="E106" i="1"/>
  <c r="E107" i="1" s="1"/>
  <c r="E94" i="1"/>
  <c r="E95" i="1" s="1"/>
  <c r="E82" i="1"/>
  <c r="E70" i="1"/>
  <c r="E71" i="1" s="1"/>
  <c r="E72" i="1" s="1"/>
  <c r="E58" i="1"/>
  <c r="E59" i="1" s="1"/>
  <c r="E34" i="1"/>
  <c r="E35" i="1" s="1"/>
  <c r="E32" i="1"/>
  <c r="E29" i="1"/>
  <c r="E30" i="1" s="1"/>
  <c r="C20" i="1"/>
  <c r="C14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B10" i="1"/>
  <c r="B11" i="1" s="1"/>
  <c r="D5" i="1"/>
  <c r="D4" i="1" s="1"/>
  <c r="D31" i="1" l="1"/>
  <c r="D32" i="1" s="1"/>
  <c r="D33" i="1" s="1"/>
  <c r="D34" i="1" s="1"/>
  <c r="D35" i="1" s="1"/>
  <c r="D36" i="1" s="1"/>
  <c r="F11" i="1"/>
  <c r="G11" i="1" s="1"/>
  <c r="B12" i="1"/>
  <c r="F10" i="1"/>
  <c r="E60" i="1"/>
  <c r="E73" i="1"/>
  <c r="C155" i="1"/>
  <c r="E36" i="1"/>
  <c r="E132" i="1"/>
  <c r="E119" i="1"/>
  <c r="E83" i="1"/>
  <c r="E96" i="1"/>
  <c r="E108" i="1"/>
  <c r="E145" i="1"/>
  <c r="E109" i="1" l="1"/>
  <c r="E120" i="1"/>
  <c r="E74" i="1"/>
  <c r="E61" i="1"/>
  <c r="E146" i="1"/>
  <c r="E37" i="1"/>
  <c r="G10" i="1"/>
  <c r="D37" i="1"/>
  <c r="D38" i="1" s="1"/>
  <c r="E84" i="1"/>
  <c r="E133" i="1"/>
  <c r="F12" i="1"/>
  <c r="G12" i="1" s="1"/>
  <c r="B13" i="1"/>
  <c r="E97" i="1"/>
  <c r="F13" i="1" l="1"/>
  <c r="G13" i="1" s="1"/>
  <c r="B14" i="1"/>
  <c r="E62" i="1"/>
  <c r="E121" i="1"/>
  <c r="E85" i="1"/>
  <c r="E110" i="1"/>
  <c r="E98" i="1"/>
  <c r="E147" i="1"/>
  <c r="E75" i="1"/>
  <c r="E134" i="1"/>
  <c r="E38" i="1"/>
  <c r="D39" i="1" s="1"/>
  <c r="E76" i="1" l="1"/>
  <c r="E111" i="1"/>
  <c r="E122" i="1"/>
  <c r="D40" i="1"/>
  <c r="E63" i="1"/>
  <c r="E135" i="1"/>
  <c r="E99" i="1"/>
  <c r="F14" i="1"/>
  <c r="B15" i="1"/>
  <c r="E39" i="1"/>
  <c r="E148" i="1"/>
  <c r="E86" i="1"/>
  <c r="E40" i="1" l="1"/>
  <c r="E112" i="1"/>
  <c r="E149" i="1"/>
  <c r="E136" i="1"/>
  <c r="F15" i="1"/>
  <c r="B16" i="1"/>
  <c r="E100" i="1"/>
  <c r="E64" i="1"/>
  <c r="E123" i="1"/>
  <c r="E87" i="1"/>
  <c r="D41" i="1"/>
  <c r="G14" i="1"/>
  <c r="E77" i="1"/>
  <c r="E88" i="1" l="1"/>
  <c r="E65" i="1"/>
  <c r="G15" i="1"/>
  <c r="E113" i="1"/>
  <c r="E150" i="1"/>
  <c r="E124" i="1"/>
  <c r="E101" i="1"/>
  <c r="E41" i="1"/>
  <c r="D42" i="1" s="1"/>
  <c r="E78" i="1"/>
  <c r="F16" i="1"/>
  <c r="B17" i="1"/>
  <c r="E137" i="1"/>
  <c r="E66" i="1" l="1"/>
  <c r="B18" i="1"/>
  <c r="F17" i="1"/>
  <c r="G17" i="1" s="1"/>
  <c r="E125" i="1"/>
  <c r="E42" i="1"/>
  <c r="E151" i="1"/>
  <c r="E138" i="1"/>
  <c r="E79" i="1"/>
  <c r="G16" i="1"/>
  <c r="E102" i="1"/>
  <c r="E114" i="1"/>
  <c r="E89" i="1"/>
  <c r="E115" i="1" l="1"/>
  <c r="E80" i="1"/>
  <c r="E139" i="1"/>
  <c r="E126" i="1"/>
  <c r="E67" i="1"/>
  <c r="E90" i="1"/>
  <c r="E103" i="1"/>
  <c r="E152" i="1"/>
  <c r="E43" i="1"/>
  <c r="F18" i="1"/>
  <c r="B19" i="1"/>
  <c r="D43" i="1"/>
  <c r="D44" i="1" l="1"/>
  <c r="E127" i="1"/>
  <c r="E44" i="1"/>
  <c r="D45" i="1" s="1"/>
  <c r="E104" i="1"/>
  <c r="E68" i="1"/>
  <c r="F19" i="1"/>
  <c r="B20" i="1"/>
  <c r="E140" i="1"/>
  <c r="G18" i="1"/>
  <c r="E91" i="1"/>
  <c r="E116" i="1"/>
  <c r="G19" i="1" l="1"/>
  <c r="E92" i="1"/>
  <c r="B21" i="1"/>
  <c r="F20" i="1"/>
  <c r="E45" i="1"/>
  <c r="E128" i="1"/>
  <c r="F21" i="1" l="1"/>
  <c r="B22" i="1"/>
  <c r="G20" i="1"/>
  <c r="E46" i="1"/>
  <c r="D46" i="1"/>
  <c r="D47" i="1" l="1"/>
  <c r="B23" i="1"/>
  <c r="F22" i="1"/>
  <c r="G22" i="1" s="1"/>
  <c r="D48" i="1"/>
  <c r="E47" i="1"/>
  <c r="G21" i="1"/>
  <c r="B24" i="1" l="1"/>
  <c r="F23" i="1"/>
  <c r="G23" i="1" s="1"/>
  <c r="E48" i="1"/>
  <c r="D49" i="1" s="1"/>
  <c r="B25" i="1" l="1"/>
  <c r="F24" i="1"/>
  <c r="G24" i="1" s="1"/>
  <c r="E49" i="1"/>
  <c r="B26" i="1" l="1"/>
  <c r="F25" i="1"/>
  <c r="E50" i="1"/>
  <c r="D50" i="1"/>
  <c r="E51" i="1" l="1"/>
  <c r="G25" i="1"/>
  <c r="D51" i="1"/>
  <c r="F26" i="1"/>
  <c r="G26" i="1" s="1"/>
  <c r="B27" i="1"/>
  <c r="D52" i="1" l="1"/>
  <c r="B28" i="1"/>
  <c r="F27" i="1"/>
  <c r="G27" i="1" s="1"/>
  <c r="D53" i="1"/>
  <c r="E52" i="1"/>
  <c r="B29" i="1" l="1"/>
  <c r="F28" i="1"/>
  <c r="G28" i="1" s="1"/>
  <c r="E53" i="1"/>
  <c r="E54" i="1" l="1"/>
  <c r="F29" i="1"/>
  <c r="G29" i="1" s="1"/>
  <c r="B30" i="1"/>
  <c r="D54" i="1"/>
  <c r="B31" i="1" l="1"/>
  <c r="F30" i="1"/>
  <c r="G30" i="1" s="1"/>
  <c r="E55" i="1"/>
  <c r="D55" i="1"/>
  <c r="D56" i="1" s="1"/>
  <c r="E56" i="1" l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F31" i="1"/>
  <c r="G31" i="1" s="1"/>
  <c r="B32" i="1"/>
  <c r="B33" i="1" l="1"/>
  <c r="F32" i="1"/>
  <c r="E155" i="1"/>
  <c r="G32" i="1" l="1"/>
  <c r="B34" i="1"/>
  <c r="F33" i="1"/>
  <c r="G33" i="1" l="1"/>
  <c r="B35" i="1"/>
  <c r="F34" i="1"/>
  <c r="G34" i="1" s="1"/>
  <c r="B36" i="1" l="1"/>
  <c r="F35" i="1"/>
  <c r="G35" i="1" s="1"/>
  <c r="B37" i="1" l="1"/>
  <c r="F36" i="1"/>
  <c r="G36" i="1" s="1"/>
  <c r="F37" i="1" l="1"/>
  <c r="B38" i="1"/>
  <c r="B39" i="1" l="1"/>
  <c r="F38" i="1"/>
  <c r="G38" i="1" s="1"/>
  <c r="G37" i="1"/>
  <c r="B40" i="1" l="1"/>
  <c r="F39" i="1"/>
  <c r="G39" i="1" l="1"/>
  <c r="B41" i="1"/>
  <c r="F40" i="1"/>
  <c r="G40" i="1" s="1"/>
  <c r="B42" i="1" l="1"/>
  <c r="F41" i="1"/>
  <c r="G41" i="1" s="1"/>
  <c r="B43" i="1" l="1"/>
  <c r="F42" i="1"/>
  <c r="G42" i="1" s="1"/>
  <c r="B44" i="1" l="1"/>
  <c r="F43" i="1"/>
  <c r="G43" i="1" s="1"/>
  <c r="B45" i="1" l="1"/>
  <c r="F44" i="1"/>
  <c r="G44" i="1" l="1"/>
  <c r="B46" i="1"/>
  <c r="F45" i="1"/>
  <c r="G45" i="1" l="1"/>
  <c r="B47" i="1"/>
  <c r="F46" i="1"/>
  <c r="G46" i="1" s="1"/>
  <c r="F47" i="1" l="1"/>
  <c r="G47" i="1" s="1"/>
  <c r="B48" i="1"/>
  <c r="B49" i="1" l="1"/>
  <c r="F48" i="1"/>
  <c r="G48" i="1" l="1"/>
  <c r="B50" i="1"/>
  <c r="F49" i="1"/>
  <c r="G49" i="1" s="1"/>
  <c r="B51" i="1" l="1"/>
  <c r="F50" i="1"/>
  <c r="G50" i="1" s="1"/>
  <c r="B52" i="1" l="1"/>
  <c r="F51" i="1"/>
  <c r="G51" i="1" l="1"/>
  <c r="B53" i="1"/>
  <c r="F52" i="1"/>
  <c r="G52" i="1" s="1"/>
  <c r="B54" i="1" l="1"/>
  <c r="F53" i="1"/>
  <c r="G53" i="1" s="1"/>
  <c r="B55" i="1" l="1"/>
  <c r="F54" i="1"/>
  <c r="G54" i="1" s="1"/>
  <c r="B56" i="1" l="1"/>
  <c r="F55" i="1"/>
  <c r="G55" i="1" s="1"/>
  <c r="F56" i="1" l="1"/>
  <c r="B57" i="1"/>
  <c r="B58" i="1" l="1"/>
  <c r="F57" i="1"/>
  <c r="G56" i="1"/>
  <c r="G57" i="1" l="1"/>
  <c r="B59" i="1"/>
  <c r="F58" i="1"/>
  <c r="G58" i="1" s="1"/>
  <c r="B60" i="1" l="1"/>
  <c r="F59" i="1"/>
  <c r="G59" i="1" s="1"/>
  <c r="F60" i="1" l="1"/>
  <c r="G60" i="1" s="1"/>
  <c r="B61" i="1"/>
  <c r="B62" i="1" l="1"/>
  <c r="F61" i="1"/>
  <c r="G61" i="1" l="1"/>
  <c r="B63" i="1"/>
  <c r="F62" i="1"/>
  <c r="G62" i="1" s="1"/>
  <c r="B64" i="1" l="1"/>
  <c r="F63" i="1"/>
  <c r="G63" i="1" s="1"/>
  <c r="B65" i="1" l="1"/>
  <c r="F64" i="1"/>
  <c r="G64" i="1" s="1"/>
  <c r="B66" i="1" l="1"/>
  <c r="F65" i="1"/>
  <c r="G65" i="1" s="1"/>
  <c r="B67" i="1" l="1"/>
  <c r="F66" i="1"/>
  <c r="G66" i="1" s="1"/>
  <c r="B68" i="1" l="1"/>
  <c r="F67" i="1"/>
  <c r="G67" i="1" s="1"/>
  <c r="B69" i="1" l="1"/>
  <c r="F68" i="1"/>
  <c r="G68" i="1" l="1"/>
  <c r="F69" i="1"/>
  <c r="B70" i="1"/>
  <c r="G69" i="1" l="1"/>
  <c r="B71" i="1"/>
  <c r="F70" i="1"/>
  <c r="G70" i="1" s="1"/>
  <c r="B72" i="1" l="1"/>
  <c r="F71" i="1"/>
  <c r="G71" i="1" s="1"/>
  <c r="B73" i="1" l="1"/>
  <c r="F72" i="1"/>
  <c r="G72" i="1" l="1"/>
  <c r="B74" i="1"/>
  <c r="F73" i="1"/>
  <c r="G73" i="1" s="1"/>
  <c r="B75" i="1" l="1"/>
  <c r="F74" i="1"/>
  <c r="G74" i="1" s="1"/>
  <c r="B76" i="1" l="1"/>
  <c r="F75" i="1"/>
  <c r="G75" i="1" l="1"/>
  <c r="B77" i="1"/>
  <c r="F76" i="1"/>
  <c r="G76" i="1" s="1"/>
  <c r="B78" i="1" l="1"/>
  <c r="F77" i="1"/>
  <c r="G77" i="1" s="1"/>
  <c r="F78" i="1" l="1"/>
  <c r="G78" i="1" s="1"/>
  <c r="B79" i="1"/>
  <c r="B80" i="1" l="1"/>
  <c r="F79" i="1"/>
  <c r="G79" i="1" s="1"/>
  <c r="F80" i="1" l="1"/>
  <c r="B81" i="1"/>
  <c r="B82" i="1" l="1"/>
  <c r="F81" i="1"/>
  <c r="G80" i="1"/>
  <c r="G81" i="1" l="1"/>
  <c r="B83" i="1"/>
  <c r="F82" i="1"/>
  <c r="G82" i="1" s="1"/>
  <c r="B84" i="1" l="1"/>
  <c r="F83" i="1"/>
  <c r="G83" i="1" s="1"/>
  <c r="B85" i="1" l="1"/>
  <c r="F84" i="1"/>
  <c r="G84" i="1" l="1"/>
  <c r="B86" i="1"/>
  <c r="F85" i="1"/>
  <c r="G85" i="1" s="1"/>
  <c r="B87" i="1" l="1"/>
  <c r="F86" i="1"/>
  <c r="G86" i="1" s="1"/>
  <c r="F87" i="1" l="1"/>
  <c r="B88" i="1"/>
  <c r="B89" i="1" l="1"/>
  <c r="F88" i="1"/>
  <c r="G88" i="1" s="1"/>
  <c r="G87" i="1"/>
  <c r="B90" i="1" l="1"/>
  <c r="F89" i="1"/>
  <c r="G89" i="1" s="1"/>
  <c r="B91" i="1" l="1"/>
  <c r="F90" i="1"/>
  <c r="G90" i="1" s="1"/>
  <c r="B92" i="1" l="1"/>
  <c r="F91" i="1"/>
  <c r="G91" i="1" s="1"/>
  <c r="F92" i="1" l="1"/>
  <c r="B93" i="1"/>
  <c r="B94" i="1" l="1"/>
  <c r="F93" i="1"/>
  <c r="G92" i="1"/>
  <c r="G93" i="1" l="1"/>
  <c r="B95" i="1"/>
  <c r="F94" i="1"/>
  <c r="G94" i="1" s="1"/>
  <c r="B96" i="1" l="1"/>
  <c r="F95" i="1"/>
  <c r="G95" i="1" s="1"/>
  <c r="B97" i="1" l="1"/>
  <c r="F96" i="1"/>
  <c r="G96" i="1" l="1"/>
  <c r="B98" i="1"/>
  <c r="F97" i="1"/>
  <c r="G97" i="1" s="1"/>
  <c r="B99" i="1" l="1"/>
  <c r="F98" i="1"/>
  <c r="G98" i="1" s="1"/>
  <c r="B100" i="1" l="1"/>
  <c r="F99" i="1"/>
  <c r="G99" i="1" s="1"/>
  <c r="F100" i="1" l="1"/>
  <c r="G100" i="1" s="1"/>
  <c r="B101" i="1"/>
  <c r="B102" i="1" l="1"/>
  <c r="F101" i="1"/>
  <c r="G101" i="1" s="1"/>
  <c r="B103" i="1" l="1"/>
  <c r="F102" i="1"/>
  <c r="G102" i="1" s="1"/>
  <c r="B104" i="1" l="1"/>
  <c r="F103" i="1"/>
  <c r="G103" i="1" s="1"/>
  <c r="B105" i="1" l="1"/>
  <c r="F104" i="1"/>
  <c r="G104" i="1" l="1"/>
  <c r="B106" i="1"/>
  <c r="F105" i="1"/>
  <c r="G105" i="1" l="1"/>
  <c r="B107" i="1"/>
  <c r="F106" i="1"/>
  <c r="G106" i="1" s="1"/>
  <c r="B108" i="1" l="1"/>
  <c r="F107" i="1"/>
  <c r="G107" i="1" s="1"/>
  <c r="B109" i="1" l="1"/>
  <c r="F108" i="1"/>
  <c r="G108" i="1" l="1"/>
  <c r="B110" i="1"/>
  <c r="F109" i="1"/>
  <c r="G109" i="1" s="1"/>
  <c r="B111" i="1" l="1"/>
  <c r="F110" i="1"/>
  <c r="G110" i="1" s="1"/>
  <c r="B112" i="1" l="1"/>
  <c r="F111" i="1"/>
  <c r="G111" i="1" l="1"/>
  <c r="B113" i="1"/>
  <c r="F112" i="1"/>
  <c r="G112" i="1" s="1"/>
  <c r="B114" i="1" l="1"/>
  <c r="F113" i="1"/>
  <c r="G113" i="1" s="1"/>
  <c r="B115" i="1" l="1"/>
  <c r="F114" i="1"/>
  <c r="G114" i="1" s="1"/>
  <c r="B116" i="1" l="1"/>
  <c r="F115" i="1"/>
  <c r="G115" i="1" s="1"/>
  <c r="F116" i="1" l="1"/>
  <c r="B117" i="1"/>
  <c r="B118" i="1" l="1"/>
  <c r="F117" i="1"/>
  <c r="G116" i="1"/>
  <c r="G117" i="1" l="1"/>
  <c r="B119" i="1"/>
  <c r="F118" i="1"/>
  <c r="G118" i="1" s="1"/>
  <c r="B120" i="1" l="1"/>
  <c r="F119" i="1"/>
  <c r="G119" i="1" s="1"/>
  <c r="B121" i="1" l="1"/>
  <c r="F120" i="1"/>
  <c r="G120" i="1" l="1"/>
  <c r="B122" i="1"/>
  <c r="F121" i="1"/>
  <c r="G121" i="1" s="1"/>
  <c r="B123" i="1" l="1"/>
  <c r="F122" i="1"/>
  <c r="G122" i="1" s="1"/>
  <c r="B124" i="1" l="1"/>
  <c r="F123" i="1"/>
  <c r="G123" i="1" l="1"/>
  <c r="B125" i="1"/>
  <c r="F124" i="1"/>
  <c r="G124" i="1" s="1"/>
  <c r="B126" i="1" l="1"/>
  <c r="F125" i="1"/>
  <c r="G125" i="1" s="1"/>
  <c r="B127" i="1" l="1"/>
  <c r="F126" i="1"/>
  <c r="G126" i="1" s="1"/>
  <c r="B128" i="1" l="1"/>
  <c r="F127" i="1"/>
  <c r="G127" i="1" s="1"/>
  <c r="F128" i="1" l="1"/>
  <c r="B129" i="1"/>
  <c r="B130" i="1" l="1"/>
  <c r="F129" i="1"/>
  <c r="G128" i="1"/>
  <c r="G129" i="1" l="1"/>
  <c r="B131" i="1"/>
  <c r="F130" i="1"/>
  <c r="G130" i="1" s="1"/>
  <c r="B132" i="1" l="1"/>
  <c r="F131" i="1"/>
  <c r="G131" i="1" s="1"/>
  <c r="B133" i="1" l="1"/>
  <c r="F132" i="1"/>
  <c r="G132" i="1" l="1"/>
  <c r="B134" i="1"/>
  <c r="F133" i="1"/>
  <c r="G133" i="1" s="1"/>
  <c r="B135" i="1" l="1"/>
  <c r="F134" i="1"/>
  <c r="G134" i="1" s="1"/>
  <c r="B136" i="1" l="1"/>
  <c r="F135" i="1"/>
  <c r="G135" i="1" l="1"/>
  <c r="B137" i="1"/>
  <c r="F136" i="1"/>
  <c r="G136" i="1" s="1"/>
  <c r="B138" i="1" l="1"/>
  <c r="F137" i="1"/>
  <c r="G137" i="1" s="1"/>
  <c r="B139" i="1" l="1"/>
  <c r="F138" i="1"/>
  <c r="G138" i="1" s="1"/>
  <c r="B140" i="1" l="1"/>
  <c r="F139" i="1"/>
  <c r="G139" i="1" s="1"/>
  <c r="B141" i="1" l="1"/>
  <c r="F140" i="1"/>
  <c r="G140" i="1" l="1"/>
  <c r="B142" i="1"/>
  <c r="F141" i="1"/>
  <c r="B143" i="1" l="1"/>
  <c r="F142" i="1"/>
  <c r="G142" i="1" s="1"/>
  <c r="G141" i="1"/>
  <c r="B144" i="1" l="1"/>
  <c r="F143" i="1"/>
  <c r="G143" i="1" l="1"/>
  <c r="B145" i="1"/>
  <c r="F144" i="1"/>
  <c r="G144" i="1" s="1"/>
  <c r="F145" i="1" l="1"/>
  <c r="G145" i="1" s="1"/>
  <c r="B146" i="1"/>
  <c r="B147" i="1" l="1"/>
  <c r="F146" i="1"/>
  <c r="G146" i="1" l="1"/>
  <c r="B148" i="1"/>
  <c r="F147" i="1"/>
  <c r="G147" i="1" s="1"/>
  <c r="B149" i="1" l="1"/>
  <c r="F148" i="1"/>
  <c r="G148" i="1" s="1"/>
  <c r="B150" i="1" l="1"/>
  <c r="F149" i="1"/>
  <c r="G149" i="1" s="1"/>
  <c r="B151" i="1" l="1"/>
  <c r="F150" i="1"/>
  <c r="G150" i="1" s="1"/>
  <c r="B152" i="1" l="1"/>
  <c r="F151" i="1"/>
  <c r="G151" i="1" s="1"/>
  <c r="B153" i="1" l="1"/>
  <c r="F152" i="1"/>
  <c r="G152" i="1" l="1"/>
  <c r="B154" i="1"/>
  <c r="F154" i="1" s="1"/>
  <c r="F153" i="1"/>
  <c r="G154" i="1" l="1"/>
  <c r="F155" i="1"/>
  <c r="G153" i="1"/>
</calcChain>
</file>

<file path=xl/sharedStrings.xml><?xml version="1.0" encoding="utf-8"?>
<sst xmlns="http://schemas.openxmlformats.org/spreadsheetml/2006/main" count="14" uniqueCount="12">
  <si>
    <t>Grafic de tragere si rambursare estimativ</t>
  </si>
  <si>
    <t>Valoarea</t>
  </si>
  <si>
    <t>ron</t>
  </si>
  <si>
    <t>Dobanda</t>
  </si>
  <si>
    <t>Robor 3M</t>
  </si>
  <si>
    <t>Marja</t>
  </si>
  <si>
    <t>Data</t>
  </si>
  <si>
    <t>Trageri</t>
  </si>
  <si>
    <t>Sold credit</t>
  </si>
  <si>
    <t>Rata principal</t>
  </si>
  <si>
    <t>Total</t>
  </si>
  <si>
    <t>Nota: Prezentul scadentar este estimativ acesta variind in functie de evolutia Robor 1M/3M/6M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</si>
</sst>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&quot;? &quot;#,##0_);[Red]&quot;(? &quot;#,##0\)"/>
    <numFmt numFmtId="166" formatCode="&quot;\ &quot;#,##0_);[Red]&quot;(\ &quot;#,##0\)"/>
    <numFmt numFmtId="167" formatCode="&quot;£ &quot;#,##0_);[Red]&quot;(£ &quot;#,##0\)"/>
    <numFmt numFmtId="168" formatCode="&quot;$ &quot;#,##0_);&quot;($ &quot;#,##0\);\-_)"/>
    <numFmt numFmtId="169" formatCode="0%_);\(0%\);\-_)"/>
    <numFmt numFmtId="170" formatCode="#,##0_);\(#,##0\);\-_)"/>
    <numFmt numFmtId="171" formatCode="&quot;$ &quot;#,##0.0_);&quot;($ &quot;#,##0.0\);\-_)"/>
    <numFmt numFmtId="172" formatCode="0.0%_);\(0.0%\);\-_)"/>
    <numFmt numFmtId="173" formatCode="#,##0.0_);\(#,##0.0\);\-_)"/>
    <numFmt numFmtId="174" formatCode="&quot;$ &quot;#,##0.00_);&quot;($ &quot;#,##0.00\);\-_)"/>
    <numFmt numFmtId="175" formatCode="0.00%_);\(0.00%\);\-_)"/>
    <numFmt numFmtId="176" formatCode="#,##0.00_);\(#,##0.00\);\-_)"/>
    <numFmt numFmtId="177" formatCode="&quot;$ &quot;#,##0.000_);&quot;($ &quot;#,##0.000\);\-_)"/>
    <numFmt numFmtId="178" formatCode="0.000%_);\(0.000%\);\-_)"/>
    <numFmt numFmtId="179" formatCode="#,##0.000_);\(#,##0.000\);\-_)"/>
    <numFmt numFmtId="180" formatCode="d\-mmm\-yy_);d\-mmm\-yy_);&quot;&quot;"/>
    <numFmt numFmtId="181" formatCode="#,_);\(#,\);\-_)"/>
    <numFmt numFmtId="182" formatCode="#,##0_);\(#,##0\);&quot;- &quot;"/>
    <numFmt numFmtId="183" formatCode="General;[Red]\-General"/>
    <numFmt numFmtId="184" formatCode="&quot;•  &quot;@"/>
    <numFmt numFmtId="185" formatCode="0.000_)"/>
    <numFmt numFmtId="186" formatCode="#,##0.0_);\(#,##0.0\)"/>
    <numFmt numFmtId="187" formatCode="#,##0.00;\-#,##0.00"/>
    <numFmt numFmtId="188" formatCode="#,##0.000_);\(#,##0.000\)"/>
    <numFmt numFmtId="189" formatCode="_-* #,##0.00\ _l_e_i_-;\-* #,##0.00\ _l_e_i_-;_-* &quot;-&quot;??\ _l_e_i_-;_-@_-"/>
    <numFmt numFmtId="190" formatCode="&quot;$ &quot;#,##0.0_);&quot;($ &quot;#,##0.0\)"/>
    <numFmt numFmtId="191" formatCode="&quot;$ &quot;#,##0.00_);&quot;($ &quot;#,##0.00\)"/>
    <numFmt numFmtId="192" formatCode="&quot;$ &quot;#,##0.000_);&quot;($ &quot;#,##0.000\)"/>
    <numFmt numFmtId="193" formatCode="&quot;  &quot;_•&quot;–    &quot;@"/>
    <numFmt numFmtId="194" formatCode="mmmm\ d&quot;, &quot;yyyy_)"/>
    <numFmt numFmtId="195" formatCode="d\-mmm\-yy_)"/>
    <numFmt numFmtId="196" formatCode="m/d/yy_)"/>
    <numFmt numFmtId="197" formatCode="m/yy_)"/>
    <numFmt numFmtId="198" formatCode="mmm\-yy_)"/>
    <numFmt numFmtId="199" formatCode="_-[$€-2]\ * #,##0.00_-;\-[$€-2]\ * #,##0.00_-;_-[$€-2]\ * \-??_-"/>
    <numFmt numFmtId="200" formatCode="#\ ?/?_)"/>
    <numFmt numFmtId="201" formatCode=";;;"/>
    <numFmt numFmtId="202" formatCode="0.00_)"/>
    <numFmt numFmtId="203" formatCode="_(* #,##0_);_(* \(#,##0\);_(* &quot;-&quot;??_);_(@_)"/>
    <numFmt numFmtId="204" formatCode="0.0%_);\(0.0%\)"/>
    <numFmt numFmtId="205" formatCode="0.00%_);\(0.00%\)"/>
    <numFmt numFmtId="206" formatCode="0.000%_);\(0.000%\)"/>
    <numFmt numFmtId="207" formatCode="#,##0_);\(#,##0\);\-_);&quot;• &quot;@_)"/>
    <numFmt numFmtId="208" formatCode="#,##0_);\(#,##0\);\-_);&quot;– &quot;@"/>
    <numFmt numFmtId="209" formatCode="#,##0_);\(#,##0\);\-_);&quot;— &quot;@"/>
    <numFmt numFmtId="210" formatCode="#,##0\x_);\(#,##0&quot;x)&quot;"/>
    <numFmt numFmtId="211" formatCode="#,##0.0\x_);\(#,##0.0&quot;x)&quot;"/>
    <numFmt numFmtId="212" formatCode="#,##0.00\x_);\(#,##0.00&quot;x)&quot;"/>
    <numFmt numFmtId="213" formatCode="_(* #,##0_);_(* \(#,##0\);_(* \-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2"/>
      <name val="Times New Roman"/>
      <family val="1"/>
    </font>
    <font>
      <sz val="11"/>
      <color indexed="17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Tms Rmn"/>
      <family val="1"/>
    </font>
    <font>
      <sz val="12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indexed="63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i/>
      <sz val="16"/>
      <name val="Helv"/>
      <family val="2"/>
    </font>
    <font>
      <sz val="10"/>
      <name val="Arial"/>
      <family val="2"/>
      <charset val="238"/>
    </font>
    <font>
      <sz val="11"/>
      <color theme="1"/>
      <name val="Calibri"/>
      <family val="2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!!Helvetica"/>
    </font>
    <font>
      <u/>
      <sz val="11"/>
      <color indexed="12"/>
      <name val="ＭＳ Ｐゴシック"/>
      <family val="3"/>
      <charset val="128"/>
    </font>
    <font>
      <sz val="11"/>
      <name val="돋움"/>
      <family val="2"/>
      <charset val="129"/>
    </font>
    <font>
      <sz val="11"/>
      <color indexed="8"/>
      <name val="ＭＳ Ｐゴシック"/>
      <family val="2"/>
      <charset val="128"/>
    </font>
    <font>
      <u/>
      <sz val="11"/>
      <color indexed="2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55"/>
        <bgColor indexed="2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5" fillId="4" borderId="0" applyBorder="0" applyAlignment="0" applyProtection="0"/>
    <xf numFmtId="166" fontId="5" fillId="4" borderId="0" applyBorder="0" applyAlignment="0" applyProtection="0"/>
    <xf numFmtId="167" fontId="5" fillId="4" borderId="0" applyBorder="0" applyAlignment="0" applyProtection="0"/>
    <xf numFmtId="166" fontId="5" fillId="4" borderId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8" fontId="5" fillId="4" borderId="0" applyBorder="0" applyAlignment="0" applyProtection="0"/>
    <xf numFmtId="169" fontId="5" fillId="4" borderId="0" applyBorder="0" applyAlignment="0" applyProtection="0"/>
    <xf numFmtId="170" fontId="5" fillId="4" borderId="0" applyBorder="0" applyAlignment="0" applyProtection="0"/>
    <xf numFmtId="171" fontId="5" fillId="4" borderId="0" applyBorder="0" applyAlignment="0" applyProtection="0"/>
    <xf numFmtId="172" fontId="5" fillId="4" borderId="0" applyBorder="0" applyAlignment="0" applyProtection="0"/>
    <xf numFmtId="173" fontId="5" fillId="4" borderId="0" applyBorder="0" applyAlignment="0" applyProtection="0"/>
    <xf numFmtId="174" fontId="5" fillId="4" borderId="0" applyBorder="0" applyAlignment="0" applyProtection="0"/>
    <xf numFmtId="175" fontId="5" fillId="4" borderId="0" applyBorder="0" applyAlignment="0" applyProtection="0"/>
    <xf numFmtId="176" fontId="5" fillId="4" borderId="0" applyBorder="0" applyAlignment="0" applyProtection="0"/>
    <xf numFmtId="177" fontId="5" fillId="4" borderId="0" applyBorder="0" applyAlignment="0" applyProtection="0"/>
    <xf numFmtId="178" fontId="5" fillId="4" borderId="0" applyBorder="0" applyAlignment="0" applyProtection="0"/>
    <xf numFmtId="179" fontId="5" fillId="4" borderId="0" applyBorder="0" applyAlignment="0" applyProtection="0"/>
    <xf numFmtId="180" fontId="5" fillId="4" borderId="0" applyBorder="0" applyAlignment="0" applyProtection="0"/>
    <xf numFmtId="181" fontId="5" fillId="4" borderId="0" applyBorder="0" applyAlignment="0" applyProtection="0"/>
    <xf numFmtId="182" fontId="5" fillId="4" borderId="0" applyBorder="0" applyAlignment="0"/>
    <xf numFmtId="183" fontId="9" fillId="4" borderId="2" applyAlignment="0" applyProtection="0"/>
    <xf numFmtId="184" fontId="5" fillId="4" borderId="0" applyBorder="0" applyAlignment="0" applyProtection="0"/>
    <xf numFmtId="0" fontId="10" fillId="23" borderId="0" applyNumberFormat="0" applyBorder="0" applyAlignment="0" applyProtection="0"/>
    <xf numFmtId="0" fontId="11" fillId="24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1" fillId="25" borderId="3" applyNumberFormat="0" applyAlignment="0" applyProtection="0"/>
    <xf numFmtId="0" fontId="12" fillId="0" borderId="4" applyNumberFormat="0" applyFill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0" fontId="13" fillId="26" borderId="5" applyNumberFormat="0" applyAlignment="0" applyProtection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5" fontId="14" fillId="0" borderId="0"/>
    <xf numFmtId="186" fontId="5" fillId="4" borderId="0" applyBorder="0" applyAlignment="0" applyProtection="0"/>
    <xf numFmtId="187" fontId="5" fillId="4" borderId="0" applyBorder="0" applyAlignment="0" applyProtection="0"/>
    <xf numFmtId="188" fontId="5" fillId="4" borderId="0" applyBorder="0" applyAlignment="0" applyProtection="0"/>
    <xf numFmtId="0" fontId="15" fillId="4" borderId="0"/>
    <xf numFmtId="167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90" fontId="5" fillId="4" borderId="0" applyBorder="0" applyAlignment="0" applyProtection="0"/>
    <xf numFmtId="191" fontId="5" fillId="4" borderId="0" applyBorder="0" applyAlignment="0" applyProtection="0"/>
    <xf numFmtId="192" fontId="5" fillId="4" borderId="0" applyBorder="0" applyAlignment="0" applyProtection="0"/>
    <xf numFmtId="193" fontId="5" fillId="4" borderId="0" applyBorder="0" applyAlignment="0" applyProtection="0"/>
    <xf numFmtId="194" fontId="5" fillId="4" borderId="0" applyBorder="0" applyAlignment="0" applyProtection="0"/>
    <xf numFmtId="195" fontId="5" fillId="4" borderId="0" applyBorder="0" applyAlignment="0" applyProtection="0"/>
    <xf numFmtId="196" fontId="5" fillId="4" borderId="0" applyBorder="0" applyAlignment="0" applyProtection="0"/>
    <xf numFmtId="197" fontId="5" fillId="4" borderId="0" applyBorder="0" applyAlignment="0" applyProtection="0"/>
    <xf numFmtId="198" fontId="5" fillId="4" borderId="0" applyBorder="0" applyAlignment="0" applyProtection="0"/>
    <xf numFmtId="194" fontId="5" fillId="4" borderId="0" applyBorder="0" applyAlignment="0" applyProtection="0"/>
    <xf numFmtId="0" fontId="8" fillId="27" borderId="0" applyNumberFormat="0" applyBorder="0" applyAlignment="0" applyProtection="0"/>
    <xf numFmtId="199" fontId="5" fillId="4" borderId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4" borderId="0" applyBorder="0" applyAlignment="0" applyProtection="0"/>
    <xf numFmtId="0" fontId="5" fillId="4" borderId="0" applyBorder="0" applyAlignment="0" applyProtection="0"/>
    <xf numFmtId="200" fontId="5" fillId="4" borderId="0" applyBorder="0" applyAlignment="0" applyProtection="0"/>
    <xf numFmtId="0" fontId="5" fillId="4" borderId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01" fontId="5" fillId="4" borderId="0" applyBorder="0" applyAlignment="0" applyProtection="0"/>
    <xf numFmtId="0" fontId="21" fillId="0" borderId="0" applyNumberFormat="0" applyFill="0" applyBorder="0" applyAlignment="0" applyProtection="0"/>
    <xf numFmtId="0" fontId="22" fillId="24" borderId="9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10" borderId="3" applyNumberFormat="0" applyAlignment="0" applyProtection="0"/>
    <xf numFmtId="0" fontId="23" fillId="28" borderId="3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202" fontId="2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5" fillId="4" borderId="0"/>
    <xf numFmtId="203" fontId="5" fillId="4" borderId="0"/>
    <xf numFmtId="203" fontId="5" fillId="4" borderId="0"/>
    <xf numFmtId="203" fontId="5" fillId="4" borderId="0"/>
    <xf numFmtId="203" fontId="5" fillId="4" borderId="0"/>
    <xf numFmtId="0" fontId="1" fillId="0" borderId="0"/>
    <xf numFmtId="203" fontId="5" fillId="4" borderId="0"/>
    <xf numFmtId="183" fontId="5" fillId="4" borderId="0"/>
    <xf numFmtId="0" fontId="1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6" fillId="0" borderId="0"/>
    <xf numFmtId="0" fontId="1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6" fillId="31" borderId="10" applyNumberForma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16" fillId="32" borderId="10" applyNumberFormat="0" applyFon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0" fontId="22" fillId="25" borderId="9" applyNumberFormat="0" applyAlignment="0" applyProtection="0"/>
    <xf numFmtId="204" fontId="5" fillId="4" borderId="0" applyBorder="0" applyAlignment="0" applyProtection="0"/>
    <xf numFmtId="205" fontId="5" fillId="4" borderId="0" applyBorder="0" applyAlignment="0" applyProtection="0"/>
    <xf numFmtId="206" fontId="5" fillId="4" borderId="0" applyBorder="0" applyAlignment="0" applyProtection="0"/>
    <xf numFmtId="9" fontId="1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16" fillId="0" borderId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207" fontId="5" fillId="4" borderId="0" applyBorder="0" applyAlignment="0" applyProtection="0"/>
    <xf numFmtId="208" fontId="5" fillId="4" borderId="0" applyBorder="0" applyAlignment="0" applyProtection="0"/>
    <xf numFmtId="209" fontId="5" fillId="4" borderId="0" applyBorder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10" fontId="5" fillId="4" borderId="0" applyBorder="0" applyAlignment="0" applyProtection="0"/>
    <xf numFmtId="211" fontId="5" fillId="4" borderId="0" applyBorder="0" applyAlignment="0" applyProtection="0"/>
    <xf numFmtId="212" fontId="5" fillId="4" borderId="0" applyBorder="0" applyAlignment="0" applyProtection="0"/>
    <xf numFmtId="210" fontId="5" fillId="4" borderId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0" fontId="30" fillId="0" borderId="11" applyNumberFormat="0" applyFill="0" applyAlignment="0" applyProtection="0"/>
    <xf numFmtId="44" fontId="31" fillId="0" borderId="0" applyFont="0" applyFill="0" applyBorder="0" applyAlignment="0" applyProtection="0"/>
    <xf numFmtId="0" fontId="13" fillId="33" borderId="5" applyNumberFormat="0" applyAlignment="0" applyProtection="0"/>
    <xf numFmtId="3" fontId="5" fillId="4" borderId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3" fontId="32" fillId="4" borderId="0" applyBorder="0" applyAlignment="0" applyProtection="0"/>
    <xf numFmtId="0" fontId="33" fillId="0" borderId="0"/>
    <xf numFmtId="213" fontId="5" fillId="4" borderId="0" applyBorder="0" applyAlignment="0" applyProtection="0"/>
    <xf numFmtId="213" fontId="5" fillId="4" borderId="0" applyBorder="0" applyAlignment="0" applyProtection="0"/>
    <xf numFmtId="0" fontId="34" fillId="0" borderId="0"/>
    <xf numFmtId="183" fontId="35" fillId="4" borderId="0" applyBorder="0" applyAlignment="0" applyProtection="0"/>
    <xf numFmtId="183" fontId="35" fillId="4" borderId="0" applyBorder="0" applyAlignment="0" applyProtection="0"/>
  </cellStyleXfs>
  <cellXfs count="33">
    <xf numFmtId="0" fontId="0" fillId="0" borderId="0" xfId="0"/>
    <xf numFmtId="0" fontId="3" fillId="0" borderId="0" xfId="0" applyFont="1"/>
    <xf numFmtId="43" fontId="3" fillId="0" borderId="0" xfId="1" applyFont="1"/>
    <xf numFmtId="10" fontId="0" fillId="0" borderId="0" xfId="2" applyNumberFormat="1" applyFont="1"/>
    <xf numFmtId="43" fontId="0" fillId="0" borderId="0" xfId="0" applyNumberFormat="1"/>
    <xf numFmtId="0" fontId="3" fillId="0" borderId="1" xfId="0" applyFont="1" applyBorder="1" applyAlignment="1">
      <alignment horizontal="center"/>
    </xf>
    <xf numFmtId="164" fontId="0" fillId="0" borderId="1" xfId="0" applyNumberFormat="1" applyBorder="1"/>
    <xf numFmtId="43" fontId="0" fillId="0" borderId="1" xfId="0" applyNumberFormat="1" applyBorder="1"/>
    <xf numFmtId="0" fontId="0" fillId="0" borderId="1" xfId="0" applyBorder="1"/>
    <xf numFmtId="43" fontId="0" fillId="0" borderId="1" xfId="1" applyFont="1" applyBorder="1"/>
    <xf numFmtId="0" fontId="0" fillId="2" borderId="0" xfId="0" applyFill="1"/>
    <xf numFmtId="164" fontId="0" fillId="2" borderId="1" xfId="0" applyNumberFormat="1" applyFill="1" applyBorder="1"/>
    <xf numFmtId="43" fontId="0" fillId="2" borderId="1" xfId="1" applyFont="1" applyFill="1" applyBorder="1"/>
    <xf numFmtId="43" fontId="0" fillId="2" borderId="1" xfId="0" applyNumberFormat="1" applyFill="1" applyBorder="1"/>
    <xf numFmtId="0" fontId="0" fillId="2" borderId="1" xfId="0" applyFill="1" applyBorder="1"/>
    <xf numFmtId="0" fontId="2" fillId="0" borderId="0" xfId="0" applyFont="1"/>
    <xf numFmtId="164" fontId="2" fillId="0" borderId="1" xfId="0" applyNumberFormat="1" applyFont="1" applyBorder="1"/>
    <xf numFmtId="43" fontId="2" fillId="0" borderId="1" xfId="1" applyFont="1" applyBorder="1"/>
    <xf numFmtId="43" fontId="2" fillId="0" borderId="1" xfId="0" applyNumberFormat="1" applyFont="1" applyBorder="1"/>
    <xf numFmtId="0" fontId="4" fillId="0" borderId="0" xfId="0" applyFont="1"/>
    <xf numFmtId="164" fontId="4" fillId="0" borderId="1" xfId="0" applyNumberFormat="1" applyFont="1" applyBorder="1"/>
    <xf numFmtId="0" fontId="4" fillId="0" borderId="1" xfId="0" applyFont="1" applyBorder="1"/>
    <xf numFmtId="43" fontId="4" fillId="0" borderId="1" xfId="0" applyNumberFormat="1" applyFont="1" applyBorder="1"/>
    <xf numFmtId="43" fontId="4" fillId="0" borderId="1" xfId="1" applyFont="1" applyBorder="1"/>
    <xf numFmtId="0" fontId="0" fillId="3" borderId="0" xfId="0" applyFill="1"/>
    <xf numFmtId="164" fontId="0" fillId="3" borderId="1" xfId="0" applyNumberFormat="1" applyFill="1" applyBorder="1"/>
    <xf numFmtId="0" fontId="0" fillId="3" borderId="1" xfId="0" applyFill="1" applyBorder="1"/>
    <xf numFmtId="43" fontId="0" fillId="3" borderId="1" xfId="0" applyNumberFormat="1" applyFill="1" applyBorder="1"/>
    <xf numFmtId="43" fontId="0" fillId="3" borderId="1" xfId="1" applyFont="1" applyFill="1" applyBorder="1"/>
    <xf numFmtId="0" fontId="3" fillId="0" borderId="1" xfId="0" applyFont="1" applyBorder="1"/>
    <xf numFmtId="43" fontId="3" fillId="0" borderId="1" xfId="1" applyFont="1" applyBorder="1"/>
    <xf numFmtId="43" fontId="3" fillId="0" borderId="1" xfId="0" applyNumberFormat="1" applyFont="1" applyBorder="1"/>
    <xf numFmtId="0" fontId="0" fillId="0" borderId="0" xfId="0" applyAlignment="1">
      <alignment horizontal="center"/>
    </xf>
  </cellXfs>
  <cellStyles count="883">
    <cellStyle name="? BP" xfId="3"/>
    <cellStyle name="? JY" xfId="4"/>
    <cellStyle name="£ BP" xfId="5"/>
    <cellStyle name="¥ JY" xfId="6"/>
    <cellStyle name="20% - Accent1 10" xfId="7"/>
    <cellStyle name="20% - Accent1 11" xfId="8"/>
    <cellStyle name="20% - Accent1 12" xfId="9"/>
    <cellStyle name="20% - Accent1 2" xfId="10"/>
    <cellStyle name="20% - Accent1 2 2" xfId="11"/>
    <cellStyle name="20% - Accent1 2 3" xfId="12"/>
    <cellStyle name="20% - Accent1 2_situație reabilitare termica - sectorul 1" xfId="13"/>
    <cellStyle name="20% - Accent1 3" xfId="14"/>
    <cellStyle name="20% - Accent1 3 2" xfId="15"/>
    <cellStyle name="20% - Accent1 3 3" xfId="16"/>
    <cellStyle name="20% - Accent1 3_situație reabilitare termica - sectorul 1" xfId="17"/>
    <cellStyle name="20% - Accent1 4" xfId="18"/>
    <cellStyle name="20% - Accent1 4 2" xfId="19"/>
    <cellStyle name="20% - Accent1 4 3" xfId="20"/>
    <cellStyle name="20% - Accent1 4_situație reabilitare termica - sectorul 1" xfId="21"/>
    <cellStyle name="20% - Accent1 5" xfId="22"/>
    <cellStyle name="20% - Accent1 6" xfId="23"/>
    <cellStyle name="20% - Accent1 7" xfId="24"/>
    <cellStyle name="20% - Accent1 8" xfId="25"/>
    <cellStyle name="20% - Accent1 9" xfId="26"/>
    <cellStyle name="20% - Accent2 10" xfId="27"/>
    <cellStyle name="20% - Accent2 11" xfId="28"/>
    <cellStyle name="20% - Accent2 12" xfId="29"/>
    <cellStyle name="20% - Accent2 2" xfId="30"/>
    <cellStyle name="20% - Accent2 2 2" xfId="31"/>
    <cellStyle name="20% - Accent2 2 3" xfId="32"/>
    <cellStyle name="20% - Accent2 2_situație reabilitare termica - sectorul 1" xfId="33"/>
    <cellStyle name="20% - Accent2 3" xfId="34"/>
    <cellStyle name="20% - Accent2 3 2" xfId="35"/>
    <cellStyle name="20% - Accent2 3 3" xfId="36"/>
    <cellStyle name="20% - Accent2 3_situație reabilitare termica - sectorul 1" xfId="37"/>
    <cellStyle name="20% - Accent2 4" xfId="38"/>
    <cellStyle name="20% - Accent2 4 2" xfId="39"/>
    <cellStyle name="20% - Accent2 4 3" xfId="40"/>
    <cellStyle name="20% - Accent2 4_situație reabilitare termica - sectorul 1" xfId="41"/>
    <cellStyle name="20% - Accent2 5" xfId="42"/>
    <cellStyle name="20% - Accent2 6" xfId="43"/>
    <cellStyle name="20% - Accent2 7" xfId="44"/>
    <cellStyle name="20% - Accent2 8" xfId="45"/>
    <cellStyle name="20% - Accent2 9" xfId="46"/>
    <cellStyle name="20% - Accent3 10" xfId="47"/>
    <cellStyle name="20% - Accent3 11" xfId="48"/>
    <cellStyle name="20% - Accent3 12" xfId="49"/>
    <cellStyle name="20% - Accent3 2" xfId="50"/>
    <cellStyle name="20% - Accent3 2 2" xfId="51"/>
    <cellStyle name="20% - Accent3 2 3" xfId="52"/>
    <cellStyle name="20% - Accent3 2_situație reabilitare termica - sectorul 1" xfId="53"/>
    <cellStyle name="20% - Accent3 3" xfId="54"/>
    <cellStyle name="20% - Accent3 3 2" xfId="55"/>
    <cellStyle name="20% - Accent3 3 3" xfId="56"/>
    <cellStyle name="20% - Accent3 3_situație reabilitare termica - sectorul 1" xfId="57"/>
    <cellStyle name="20% - Accent3 4" xfId="58"/>
    <cellStyle name="20% - Accent3 4 2" xfId="59"/>
    <cellStyle name="20% - Accent3 4 3" xfId="60"/>
    <cellStyle name="20% - Accent3 4_situație reabilitare termica - sectorul 1" xfId="61"/>
    <cellStyle name="20% - Accent3 5" xfId="62"/>
    <cellStyle name="20% - Accent3 6" xfId="63"/>
    <cellStyle name="20% - Accent3 7" xfId="64"/>
    <cellStyle name="20% - Accent3 8" xfId="65"/>
    <cellStyle name="20% - Accent3 9" xfId="66"/>
    <cellStyle name="20% - Accent4 10" xfId="67"/>
    <cellStyle name="20% - Accent4 11" xfId="68"/>
    <cellStyle name="20% - Accent4 12" xfId="69"/>
    <cellStyle name="20% - Accent4 2" xfId="70"/>
    <cellStyle name="20% - Accent4 2 2" xfId="71"/>
    <cellStyle name="20% - Accent4 2 3" xfId="72"/>
    <cellStyle name="20% - Accent4 2_situație reabilitare termica - sectorul 1" xfId="73"/>
    <cellStyle name="20% - Accent4 3" xfId="74"/>
    <cellStyle name="20% - Accent4 3 2" xfId="75"/>
    <cellStyle name="20% - Accent4 3 3" xfId="76"/>
    <cellStyle name="20% - Accent4 3_situație reabilitare termica - sectorul 1" xfId="77"/>
    <cellStyle name="20% - Accent4 4" xfId="78"/>
    <cellStyle name="20% - Accent4 4 2" xfId="79"/>
    <cellStyle name="20% - Accent4 4 3" xfId="80"/>
    <cellStyle name="20% - Accent4 4_situație reabilitare termica - sectorul 1" xfId="81"/>
    <cellStyle name="20% - Accent4 5" xfId="82"/>
    <cellStyle name="20% - Accent4 6" xfId="83"/>
    <cellStyle name="20% - Accent4 7" xfId="84"/>
    <cellStyle name="20% - Accent4 8" xfId="85"/>
    <cellStyle name="20% - Accent4 9" xfId="86"/>
    <cellStyle name="20% - Accent5 10" xfId="87"/>
    <cellStyle name="20% - Accent5 11" xfId="88"/>
    <cellStyle name="20% - Accent5 12" xfId="89"/>
    <cellStyle name="20% - Accent5 2" xfId="90"/>
    <cellStyle name="20% - Accent5 2 2" xfId="91"/>
    <cellStyle name="20% - Accent5 2 3" xfId="92"/>
    <cellStyle name="20% - Accent5 2_situație reabilitare termica - sectorul 1" xfId="93"/>
    <cellStyle name="20% - Accent5 3" xfId="94"/>
    <cellStyle name="20% - Accent5 3 2" xfId="95"/>
    <cellStyle name="20% - Accent5 3 3" xfId="96"/>
    <cellStyle name="20% - Accent5 3_situație reabilitare termica - sectorul 1" xfId="97"/>
    <cellStyle name="20% - Accent5 4" xfId="98"/>
    <cellStyle name="20% - Accent5 4 2" xfId="99"/>
    <cellStyle name="20% - Accent5 4 3" xfId="100"/>
    <cellStyle name="20% - Accent5 4_situație reabilitare termica - sectorul 1" xfId="101"/>
    <cellStyle name="20% - Accent5 5" xfId="102"/>
    <cellStyle name="20% - Accent5 6" xfId="103"/>
    <cellStyle name="20% - Accent5 7" xfId="104"/>
    <cellStyle name="20% - Accent5 8" xfId="105"/>
    <cellStyle name="20% - Accent5 9" xfId="106"/>
    <cellStyle name="20% - Accent6 10" xfId="107"/>
    <cellStyle name="20% - Accent6 11" xfId="108"/>
    <cellStyle name="20% - Accent6 12" xfId="109"/>
    <cellStyle name="20% - Accent6 2" xfId="110"/>
    <cellStyle name="20% - Accent6 2 2" xfId="111"/>
    <cellStyle name="20% - Accent6 2 3" xfId="112"/>
    <cellStyle name="20% - Accent6 2_situație reabilitare termica - sectorul 1" xfId="113"/>
    <cellStyle name="20% - Accent6 3" xfId="114"/>
    <cellStyle name="20% - Accent6 3 2" xfId="115"/>
    <cellStyle name="20% - Accent6 3 3" xfId="116"/>
    <cellStyle name="20% - Accent6 3_situație reabilitare termica - sectorul 1" xfId="117"/>
    <cellStyle name="20% - Accent6 4" xfId="118"/>
    <cellStyle name="20% - Accent6 4 2" xfId="119"/>
    <cellStyle name="20% - Accent6 4 3" xfId="120"/>
    <cellStyle name="20% - Accent6 4_situație reabilitare termica - sectorul 1" xfId="121"/>
    <cellStyle name="20% - Accent6 5" xfId="122"/>
    <cellStyle name="20% - Accent6 6" xfId="123"/>
    <cellStyle name="20% - Accent6 7" xfId="124"/>
    <cellStyle name="20% - Accent6 8" xfId="125"/>
    <cellStyle name="20% - Accent6 9" xfId="126"/>
    <cellStyle name="40% - Accent1 10" xfId="127"/>
    <cellStyle name="40% - Accent1 11" xfId="128"/>
    <cellStyle name="40% - Accent1 12" xfId="129"/>
    <cellStyle name="40% - Accent1 2" xfId="130"/>
    <cellStyle name="40% - Accent1 2 2" xfId="131"/>
    <cellStyle name="40% - Accent1 2 3" xfId="132"/>
    <cellStyle name="40% - Accent1 2_situație reabilitare termica - sectorul 1" xfId="133"/>
    <cellStyle name="40% - Accent1 3" xfId="134"/>
    <cellStyle name="40% - Accent1 3 2" xfId="135"/>
    <cellStyle name="40% - Accent1 3 3" xfId="136"/>
    <cellStyle name="40% - Accent1 3_situație reabilitare termica - sectorul 1" xfId="137"/>
    <cellStyle name="40% - Accent1 4" xfId="138"/>
    <cellStyle name="40% - Accent1 4 2" xfId="139"/>
    <cellStyle name="40% - Accent1 4 3" xfId="140"/>
    <cellStyle name="40% - Accent1 4_situație reabilitare termica - sectorul 1" xfId="141"/>
    <cellStyle name="40% - Accent1 5" xfId="142"/>
    <cellStyle name="40% - Accent1 6" xfId="143"/>
    <cellStyle name="40% - Accent1 7" xfId="144"/>
    <cellStyle name="40% - Accent1 8" xfId="145"/>
    <cellStyle name="40% - Accent1 9" xfId="146"/>
    <cellStyle name="40% - Accent2 10" xfId="147"/>
    <cellStyle name="40% - Accent2 11" xfId="148"/>
    <cellStyle name="40% - Accent2 12" xfId="149"/>
    <cellStyle name="40% - Accent2 2" xfId="150"/>
    <cellStyle name="40% - Accent2 2 2" xfId="151"/>
    <cellStyle name="40% - Accent2 2 3" xfId="152"/>
    <cellStyle name="40% - Accent2 2_situație reabilitare termica - sectorul 1" xfId="153"/>
    <cellStyle name="40% - Accent2 3" xfId="154"/>
    <cellStyle name="40% - Accent2 3 2" xfId="155"/>
    <cellStyle name="40% - Accent2 3 3" xfId="156"/>
    <cellStyle name="40% - Accent2 3_situație reabilitare termica - sectorul 1" xfId="157"/>
    <cellStyle name="40% - Accent2 4" xfId="158"/>
    <cellStyle name="40% - Accent2 4 2" xfId="159"/>
    <cellStyle name="40% - Accent2 4 3" xfId="160"/>
    <cellStyle name="40% - Accent2 4_situație reabilitare termica - sectorul 1" xfId="161"/>
    <cellStyle name="40% - Accent2 5" xfId="162"/>
    <cellStyle name="40% - Accent2 6" xfId="163"/>
    <cellStyle name="40% - Accent2 7" xfId="164"/>
    <cellStyle name="40% - Accent2 8" xfId="165"/>
    <cellStyle name="40% - Accent2 9" xfId="166"/>
    <cellStyle name="40% - Accent3 10" xfId="167"/>
    <cellStyle name="40% - Accent3 11" xfId="168"/>
    <cellStyle name="40% - Accent3 12" xfId="169"/>
    <cellStyle name="40% - Accent3 2" xfId="170"/>
    <cellStyle name="40% - Accent3 2 2" xfId="171"/>
    <cellStyle name="40% - Accent3 2 3" xfId="172"/>
    <cellStyle name="40% - Accent3 2_situație reabilitare termica - sectorul 1" xfId="173"/>
    <cellStyle name="40% - Accent3 3" xfId="174"/>
    <cellStyle name="40% - Accent3 3 2" xfId="175"/>
    <cellStyle name="40% - Accent3 3 3" xfId="176"/>
    <cellStyle name="40% - Accent3 3_situație reabilitare termica - sectorul 1" xfId="177"/>
    <cellStyle name="40% - Accent3 4" xfId="178"/>
    <cellStyle name="40% - Accent3 4 2" xfId="179"/>
    <cellStyle name="40% - Accent3 4 3" xfId="180"/>
    <cellStyle name="40% - Accent3 4_situație reabilitare termica - sectorul 1" xfId="181"/>
    <cellStyle name="40% - Accent3 5" xfId="182"/>
    <cellStyle name="40% - Accent3 6" xfId="183"/>
    <cellStyle name="40% - Accent3 7" xfId="184"/>
    <cellStyle name="40% - Accent3 8" xfId="185"/>
    <cellStyle name="40% - Accent3 9" xfId="186"/>
    <cellStyle name="40% - Accent4 10" xfId="187"/>
    <cellStyle name="40% - Accent4 11" xfId="188"/>
    <cellStyle name="40% - Accent4 12" xfId="189"/>
    <cellStyle name="40% - Accent4 2" xfId="190"/>
    <cellStyle name="40% - Accent4 2 2" xfId="191"/>
    <cellStyle name="40% - Accent4 2 3" xfId="192"/>
    <cellStyle name="40% - Accent4 2_situație reabilitare termica - sectorul 1" xfId="193"/>
    <cellStyle name="40% - Accent4 3" xfId="194"/>
    <cellStyle name="40% - Accent4 3 2" xfId="195"/>
    <cellStyle name="40% - Accent4 3 3" xfId="196"/>
    <cellStyle name="40% - Accent4 3_situație reabilitare termica - sectorul 1" xfId="197"/>
    <cellStyle name="40% - Accent4 4" xfId="198"/>
    <cellStyle name="40% - Accent4 4 2" xfId="199"/>
    <cellStyle name="40% - Accent4 4 3" xfId="200"/>
    <cellStyle name="40% - Accent4 4_situație reabilitare termica - sectorul 1" xfId="201"/>
    <cellStyle name="40% - Accent4 5" xfId="202"/>
    <cellStyle name="40% - Accent4 6" xfId="203"/>
    <cellStyle name="40% - Accent4 7" xfId="204"/>
    <cellStyle name="40% - Accent4 8" xfId="205"/>
    <cellStyle name="40% - Accent4 9" xfId="206"/>
    <cellStyle name="40% - Accent5 10" xfId="207"/>
    <cellStyle name="40% - Accent5 11" xfId="208"/>
    <cellStyle name="40% - Accent5 12" xfId="209"/>
    <cellStyle name="40% - Accent5 2" xfId="210"/>
    <cellStyle name="40% - Accent5 2 2" xfId="211"/>
    <cellStyle name="40% - Accent5 2 3" xfId="212"/>
    <cellStyle name="40% - Accent5 2_situație reabilitare termica - sectorul 1" xfId="213"/>
    <cellStyle name="40% - Accent5 3" xfId="214"/>
    <cellStyle name="40% - Accent5 3 2" xfId="215"/>
    <cellStyle name="40% - Accent5 3 3" xfId="216"/>
    <cellStyle name="40% - Accent5 3_situație reabilitare termica - sectorul 1" xfId="217"/>
    <cellStyle name="40% - Accent5 4" xfId="218"/>
    <cellStyle name="40% - Accent5 4 2" xfId="219"/>
    <cellStyle name="40% - Accent5 4 3" xfId="220"/>
    <cellStyle name="40% - Accent5 4_situație reabilitare termica - sectorul 1" xfId="221"/>
    <cellStyle name="40% - Accent5 5" xfId="222"/>
    <cellStyle name="40% - Accent5 6" xfId="223"/>
    <cellStyle name="40% - Accent5 7" xfId="224"/>
    <cellStyle name="40% - Accent5 8" xfId="225"/>
    <cellStyle name="40% - Accent5 9" xfId="226"/>
    <cellStyle name="40% - Accent6 10" xfId="227"/>
    <cellStyle name="40% - Accent6 11" xfId="228"/>
    <cellStyle name="40% - Accent6 12" xfId="229"/>
    <cellStyle name="40% - Accent6 2" xfId="230"/>
    <cellStyle name="40% - Accent6 2 2" xfId="231"/>
    <cellStyle name="40% - Accent6 2 3" xfId="232"/>
    <cellStyle name="40% - Accent6 2_situație reabilitare termica - sectorul 1" xfId="233"/>
    <cellStyle name="40% - Accent6 3" xfId="234"/>
    <cellStyle name="40% - Accent6 3 2" xfId="235"/>
    <cellStyle name="40% - Accent6 3 3" xfId="236"/>
    <cellStyle name="40% - Accent6 3_situație reabilitare termica - sectorul 1" xfId="237"/>
    <cellStyle name="40% - Accent6 4" xfId="238"/>
    <cellStyle name="40% - Accent6 4 2" xfId="239"/>
    <cellStyle name="40% - Accent6 4 3" xfId="240"/>
    <cellStyle name="40% - Accent6 4_situație reabilitare termica - sectorul 1" xfId="241"/>
    <cellStyle name="40% - Accent6 5" xfId="242"/>
    <cellStyle name="40% - Accent6 6" xfId="243"/>
    <cellStyle name="40% - Accent6 7" xfId="244"/>
    <cellStyle name="40% - Accent6 8" xfId="245"/>
    <cellStyle name="40% - Accent6 9" xfId="246"/>
    <cellStyle name="60% - Accent1 10" xfId="247"/>
    <cellStyle name="60% - Accent1 11" xfId="248"/>
    <cellStyle name="60% - Accent1 12" xfId="249"/>
    <cellStyle name="60% - Accent1 2" xfId="250"/>
    <cellStyle name="60% - Accent1 2 2" xfId="251"/>
    <cellStyle name="60% - Accent1 2 3" xfId="252"/>
    <cellStyle name="60% - Accent1 3" xfId="253"/>
    <cellStyle name="60% - Accent1 3 2" xfId="254"/>
    <cellStyle name="60% - Accent1 3 3" xfId="255"/>
    <cellStyle name="60% - Accent1 4" xfId="256"/>
    <cellStyle name="60% - Accent1 4 2" xfId="257"/>
    <cellStyle name="60% - Accent1 4 3" xfId="258"/>
    <cellStyle name="60% - Accent1 5" xfId="259"/>
    <cellStyle name="60% - Accent1 6" xfId="260"/>
    <cellStyle name="60% - Accent1 7" xfId="261"/>
    <cellStyle name="60% - Accent1 8" xfId="262"/>
    <cellStyle name="60% - Accent1 9" xfId="263"/>
    <cellStyle name="60% - Accent2 10" xfId="264"/>
    <cellStyle name="60% - Accent2 11" xfId="265"/>
    <cellStyle name="60% - Accent2 12" xfId="266"/>
    <cellStyle name="60% - Accent2 2" xfId="267"/>
    <cellStyle name="60% - Accent2 2 2" xfId="268"/>
    <cellStyle name="60% - Accent2 2 3" xfId="269"/>
    <cellStyle name="60% - Accent2 3" xfId="270"/>
    <cellStyle name="60% - Accent2 3 2" xfId="271"/>
    <cellStyle name="60% - Accent2 3 3" xfId="272"/>
    <cellStyle name="60% - Accent2 4" xfId="273"/>
    <cellStyle name="60% - Accent2 4 2" xfId="274"/>
    <cellStyle name="60% - Accent2 4 3" xfId="275"/>
    <cellStyle name="60% - Accent2 5" xfId="276"/>
    <cellStyle name="60% - Accent2 6" xfId="277"/>
    <cellStyle name="60% - Accent2 7" xfId="278"/>
    <cellStyle name="60% - Accent2 8" xfId="279"/>
    <cellStyle name="60% - Accent2 9" xfId="280"/>
    <cellStyle name="60% - Accent3 10" xfId="281"/>
    <cellStyle name="60% - Accent3 11" xfId="282"/>
    <cellStyle name="60% - Accent3 12" xfId="283"/>
    <cellStyle name="60% - Accent3 2" xfId="284"/>
    <cellStyle name="60% - Accent3 2 2" xfId="285"/>
    <cellStyle name="60% - Accent3 2 3" xfId="286"/>
    <cellStyle name="60% - Accent3 3" xfId="287"/>
    <cellStyle name="60% - Accent3 3 2" xfId="288"/>
    <cellStyle name="60% - Accent3 3 3" xfId="289"/>
    <cellStyle name="60% - Accent3 4" xfId="290"/>
    <cellStyle name="60% - Accent3 4 2" xfId="291"/>
    <cellStyle name="60% - Accent3 4 3" xfId="292"/>
    <cellStyle name="60% - Accent3 5" xfId="293"/>
    <cellStyle name="60% - Accent3 6" xfId="294"/>
    <cellStyle name="60% - Accent3 7" xfId="295"/>
    <cellStyle name="60% - Accent3 8" xfId="296"/>
    <cellStyle name="60% - Accent3 9" xfId="297"/>
    <cellStyle name="60% - Accent4 10" xfId="298"/>
    <cellStyle name="60% - Accent4 11" xfId="299"/>
    <cellStyle name="60% - Accent4 12" xfId="300"/>
    <cellStyle name="60% - Accent4 2" xfId="301"/>
    <cellStyle name="60% - Accent4 2 2" xfId="302"/>
    <cellStyle name="60% - Accent4 2 3" xfId="303"/>
    <cellStyle name="60% - Accent4 3" xfId="304"/>
    <cellStyle name="60% - Accent4 3 2" xfId="305"/>
    <cellStyle name="60% - Accent4 3 3" xfId="306"/>
    <cellStyle name="60% - Accent4 4" xfId="307"/>
    <cellStyle name="60% - Accent4 4 2" xfId="308"/>
    <cellStyle name="60% - Accent4 4 3" xfId="309"/>
    <cellStyle name="60% - Accent4 5" xfId="310"/>
    <cellStyle name="60% - Accent4 6" xfId="311"/>
    <cellStyle name="60% - Accent4 7" xfId="312"/>
    <cellStyle name="60% - Accent4 8" xfId="313"/>
    <cellStyle name="60% - Accent4 9" xfId="314"/>
    <cellStyle name="60% - Accent5 10" xfId="315"/>
    <cellStyle name="60% - Accent5 11" xfId="316"/>
    <cellStyle name="60% - Accent5 12" xfId="317"/>
    <cellStyle name="60% - Accent5 2" xfId="318"/>
    <cellStyle name="60% - Accent5 2 2" xfId="319"/>
    <cellStyle name="60% - Accent5 2 3" xfId="320"/>
    <cellStyle name="60% - Accent5 3" xfId="321"/>
    <cellStyle name="60% - Accent5 3 2" xfId="322"/>
    <cellStyle name="60% - Accent5 3 3" xfId="323"/>
    <cellStyle name="60% - Accent5 4" xfId="324"/>
    <cellStyle name="60% - Accent5 4 2" xfId="325"/>
    <cellStyle name="60% - Accent5 4 3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2" xfId="335"/>
    <cellStyle name="60% - Accent6 2 2" xfId="336"/>
    <cellStyle name="60% - Accent6 2 3" xfId="337"/>
    <cellStyle name="60% - Accent6 3" xfId="338"/>
    <cellStyle name="60% - Accent6 3 2" xfId="339"/>
    <cellStyle name="60% - Accent6 3 3" xfId="340"/>
    <cellStyle name="60% - Accent6 4" xfId="341"/>
    <cellStyle name="60% - Accent6 4 2" xfId="342"/>
    <cellStyle name="60% - Accent6 4 3" xfId="343"/>
    <cellStyle name="60% - Accent6 5" xfId="344"/>
    <cellStyle name="60% - Accent6 6" xfId="345"/>
    <cellStyle name="60% - Accent6 7" xfId="346"/>
    <cellStyle name="60% - Accent6 8" xfId="347"/>
    <cellStyle name="60% - Accent6 9" xfId="348"/>
    <cellStyle name="Accent1 10" xfId="349"/>
    <cellStyle name="Accent1 11" xfId="350"/>
    <cellStyle name="Accent1 12" xfId="351"/>
    <cellStyle name="Accent1 2" xfId="352"/>
    <cellStyle name="Accent1 2 2" xfId="353"/>
    <cellStyle name="Accent1 2 3" xfId="354"/>
    <cellStyle name="Accent1 3" xfId="355"/>
    <cellStyle name="Accent1 3 2" xfId="356"/>
    <cellStyle name="Accent1 3 3" xfId="357"/>
    <cellStyle name="Accent1 4" xfId="358"/>
    <cellStyle name="Accent1 4 2" xfId="359"/>
    <cellStyle name="Accent1 4 3" xfId="360"/>
    <cellStyle name="Accent1 5" xfId="361"/>
    <cellStyle name="Accent1 6" xfId="362"/>
    <cellStyle name="Accent1 7" xfId="363"/>
    <cellStyle name="Accent1 8" xfId="364"/>
    <cellStyle name="Accent1 9" xfId="365"/>
    <cellStyle name="Accent2 10" xfId="366"/>
    <cellStyle name="Accent2 11" xfId="367"/>
    <cellStyle name="Accent2 12" xfId="368"/>
    <cellStyle name="Accent2 2" xfId="369"/>
    <cellStyle name="Accent2 2 2" xfId="370"/>
    <cellStyle name="Accent2 2 3" xfId="371"/>
    <cellStyle name="Accent2 3" xfId="372"/>
    <cellStyle name="Accent2 3 2" xfId="373"/>
    <cellStyle name="Accent2 3 3" xfId="374"/>
    <cellStyle name="Accent2 4" xfId="375"/>
    <cellStyle name="Accent2 4 2" xfId="376"/>
    <cellStyle name="Accent2 4 3" xfId="377"/>
    <cellStyle name="Accent2 5" xfId="378"/>
    <cellStyle name="Accent2 6" xfId="379"/>
    <cellStyle name="Accent2 7" xfId="380"/>
    <cellStyle name="Accent2 8" xfId="381"/>
    <cellStyle name="Accent2 9" xfId="382"/>
    <cellStyle name="Accent3 10" xfId="383"/>
    <cellStyle name="Accent3 11" xfId="384"/>
    <cellStyle name="Accent3 12" xfId="385"/>
    <cellStyle name="Accent3 2" xfId="386"/>
    <cellStyle name="Accent3 2 2" xfId="387"/>
    <cellStyle name="Accent3 2 3" xfId="388"/>
    <cellStyle name="Accent3 3" xfId="389"/>
    <cellStyle name="Accent3 3 2" xfId="390"/>
    <cellStyle name="Accent3 3 3" xfId="391"/>
    <cellStyle name="Accent3 4" xfId="392"/>
    <cellStyle name="Accent3 4 2" xfId="393"/>
    <cellStyle name="Accent3 4 3" xfId="394"/>
    <cellStyle name="Accent3 5" xfId="395"/>
    <cellStyle name="Accent3 6" xfId="396"/>
    <cellStyle name="Accent3 7" xfId="397"/>
    <cellStyle name="Accent3 8" xfId="398"/>
    <cellStyle name="Accent3 9" xfId="399"/>
    <cellStyle name="Accent4 10" xfId="400"/>
    <cellStyle name="Accent4 11" xfId="401"/>
    <cellStyle name="Accent4 12" xfId="402"/>
    <cellStyle name="Accent4 2" xfId="403"/>
    <cellStyle name="Accent4 2 2" xfId="404"/>
    <cellStyle name="Accent4 2 3" xfId="405"/>
    <cellStyle name="Accent4 3" xfId="406"/>
    <cellStyle name="Accent4 3 2" xfId="407"/>
    <cellStyle name="Accent4 3 3" xfId="408"/>
    <cellStyle name="Accent4 4" xfId="409"/>
    <cellStyle name="Accent4 4 2" xfId="410"/>
    <cellStyle name="Accent4 4 3" xfId="411"/>
    <cellStyle name="Accent4 5" xfId="412"/>
    <cellStyle name="Accent4 6" xfId="413"/>
    <cellStyle name="Accent4 7" xfId="414"/>
    <cellStyle name="Accent4 8" xfId="415"/>
    <cellStyle name="Accent4 9" xfId="416"/>
    <cellStyle name="Accent5 10" xfId="417"/>
    <cellStyle name="Accent5 11" xfId="418"/>
    <cellStyle name="Accent5 12" xfId="419"/>
    <cellStyle name="Accent5 2" xfId="420"/>
    <cellStyle name="Accent5 2 2" xfId="421"/>
    <cellStyle name="Accent5 2 3" xfId="422"/>
    <cellStyle name="Accent5 3" xfId="423"/>
    <cellStyle name="Accent5 3 2" xfId="424"/>
    <cellStyle name="Accent5 3 3" xfId="425"/>
    <cellStyle name="Accent5 4" xfId="426"/>
    <cellStyle name="Accent5 4 2" xfId="427"/>
    <cellStyle name="Accent5 4 3" xfId="428"/>
    <cellStyle name="Accent5 5" xfId="429"/>
    <cellStyle name="Accent5 6" xfId="430"/>
    <cellStyle name="Accent5 7" xfId="431"/>
    <cellStyle name="Accent5 8" xfId="432"/>
    <cellStyle name="Accent5 9" xfId="433"/>
    <cellStyle name="Accent6 10" xfId="434"/>
    <cellStyle name="Accent6 11" xfId="435"/>
    <cellStyle name="Accent6 12" xfId="436"/>
    <cellStyle name="Accent6 2" xfId="437"/>
    <cellStyle name="Accent6 2 2" xfId="438"/>
    <cellStyle name="Accent6 2 3" xfId="439"/>
    <cellStyle name="Accent6 3" xfId="440"/>
    <cellStyle name="Accent6 3 2" xfId="441"/>
    <cellStyle name="Accent6 3 3" xfId="442"/>
    <cellStyle name="Accent6 4" xfId="443"/>
    <cellStyle name="Accent6 4 2" xfId="444"/>
    <cellStyle name="Accent6 4 3" xfId="445"/>
    <cellStyle name="Accent6 5" xfId="446"/>
    <cellStyle name="Accent6 6" xfId="447"/>
    <cellStyle name="Accent6 7" xfId="448"/>
    <cellStyle name="Accent6 8" xfId="449"/>
    <cellStyle name="Accent6 9" xfId="450"/>
    <cellStyle name="Bad 10" xfId="451"/>
    <cellStyle name="Bad 11" xfId="452"/>
    <cellStyle name="Bad 12" xfId="453"/>
    <cellStyle name="Bad 2" xfId="454"/>
    <cellStyle name="Bad 2 2" xfId="455"/>
    <cellStyle name="Bad 2 3" xfId="456"/>
    <cellStyle name="Bad 3" xfId="457"/>
    <cellStyle name="Bad 3 2" xfId="458"/>
    <cellStyle name="Bad 3 3" xfId="459"/>
    <cellStyle name="Bad 4" xfId="460"/>
    <cellStyle name="Bad 4 2" xfId="461"/>
    <cellStyle name="Bad 4 3" xfId="462"/>
    <cellStyle name="Bad 5" xfId="463"/>
    <cellStyle name="Bad 6" xfId="464"/>
    <cellStyle name="Bad 7" xfId="465"/>
    <cellStyle name="Bad 8" xfId="466"/>
    <cellStyle name="Bad 9" xfId="467"/>
    <cellStyle name="Blank [$]" xfId="468"/>
    <cellStyle name="Blank [%]" xfId="469"/>
    <cellStyle name="Blank [,]" xfId="470"/>
    <cellStyle name="Blank [1$]" xfId="471"/>
    <cellStyle name="Blank [1%]" xfId="472"/>
    <cellStyle name="Blank [1,]" xfId="473"/>
    <cellStyle name="Blank [2$]" xfId="474"/>
    <cellStyle name="Blank [2%]" xfId="475"/>
    <cellStyle name="Blank [2,]" xfId="476"/>
    <cellStyle name="Blank [3$]" xfId="477"/>
    <cellStyle name="Blank [3%]" xfId="478"/>
    <cellStyle name="Blank [3,]" xfId="479"/>
    <cellStyle name="Blank [D-M-Y]" xfId="480"/>
    <cellStyle name="Blank [K,]" xfId="481"/>
    <cellStyle name="Blank[,]" xfId="482"/>
    <cellStyle name="Bold/Border" xfId="483"/>
    <cellStyle name="Bullet" xfId="484"/>
    <cellStyle name="Bun" xfId="485"/>
    <cellStyle name="Calcul" xfId="486"/>
    <cellStyle name="Calculation 10" xfId="487"/>
    <cellStyle name="Calculation 11" xfId="488"/>
    <cellStyle name="Calculation 12" xfId="489"/>
    <cellStyle name="Calculation 2" xfId="490"/>
    <cellStyle name="Calculation 2 2" xfId="491"/>
    <cellStyle name="Calculation 2 3" xfId="492"/>
    <cellStyle name="Calculation 3" xfId="493"/>
    <cellStyle name="Calculation 3 2" xfId="494"/>
    <cellStyle name="Calculation 3 3" xfId="495"/>
    <cellStyle name="Calculation 4" xfId="496"/>
    <cellStyle name="Calculation 4 2" xfId="497"/>
    <cellStyle name="Calculation 4 3" xfId="498"/>
    <cellStyle name="Calculation 5" xfId="499"/>
    <cellStyle name="Calculation 6" xfId="500"/>
    <cellStyle name="Calculation 7" xfId="501"/>
    <cellStyle name="Calculation 8" xfId="502"/>
    <cellStyle name="Calculation 9" xfId="503"/>
    <cellStyle name="Celulă legată" xfId="504"/>
    <cellStyle name="Check Cell 10" xfId="505"/>
    <cellStyle name="Check Cell 11" xfId="506"/>
    <cellStyle name="Check Cell 12" xfId="507"/>
    <cellStyle name="Check Cell 2" xfId="508"/>
    <cellStyle name="Check Cell 2 2" xfId="509"/>
    <cellStyle name="Check Cell 2 3" xfId="510"/>
    <cellStyle name="Check Cell 3" xfId="511"/>
    <cellStyle name="Check Cell 3 2" xfId="512"/>
    <cellStyle name="Check Cell 3 3" xfId="513"/>
    <cellStyle name="Check Cell 4" xfId="514"/>
    <cellStyle name="Check Cell 4 2" xfId="515"/>
    <cellStyle name="Check Cell 4 3" xfId="516"/>
    <cellStyle name="Check Cell 5" xfId="517"/>
    <cellStyle name="Check Cell 6" xfId="518"/>
    <cellStyle name="Check Cell 7" xfId="519"/>
    <cellStyle name="Check Cell 8" xfId="520"/>
    <cellStyle name="Check Cell 9" xfId="521"/>
    <cellStyle name="Comma" xfId="1" builtinId="3"/>
    <cellStyle name="Comma  - Style1" xfId="522"/>
    <cellStyle name="Comma  - Style2" xfId="523"/>
    <cellStyle name="Comma  - Style3" xfId="524"/>
    <cellStyle name="Comma  - Style4" xfId="525"/>
    <cellStyle name="Comma  - Style5" xfId="526"/>
    <cellStyle name="Comma  - Style6" xfId="527"/>
    <cellStyle name="Comma  - Style7" xfId="528"/>
    <cellStyle name="Comma  - Style8" xfId="529"/>
    <cellStyle name="Comma [1]" xfId="530"/>
    <cellStyle name="Comma [2]" xfId="531"/>
    <cellStyle name="Comma [3]" xfId="532"/>
    <cellStyle name="Comma 2" xfId="533"/>
    <cellStyle name="Comma 3" xfId="534"/>
    <cellStyle name="Comma 3 2" xfId="535"/>
    <cellStyle name="Comma 4" xfId="536"/>
    <cellStyle name="Comma 5" xfId="537"/>
    <cellStyle name="Comma 5 2" xfId="538"/>
    <cellStyle name="Comma 6" xfId="539"/>
    <cellStyle name="Comma 7" xfId="540"/>
    <cellStyle name="Currency [1]" xfId="541"/>
    <cellStyle name="Currency [2]" xfId="542"/>
    <cellStyle name="Currency [3]" xfId="543"/>
    <cellStyle name="Dash" xfId="544"/>
    <cellStyle name="Date" xfId="545"/>
    <cellStyle name="Date [D-M-Y]" xfId="546"/>
    <cellStyle name="Date [M/D/Y]" xfId="547"/>
    <cellStyle name="Date [M/Y]" xfId="548"/>
    <cellStyle name="Date [M-Y]" xfId="549"/>
    <cellStyle name="Date_Evolutie 2003-2007 pt raport 2006" xfId="550"/>
    <cellStyle name="Eronat" xfId="551"/>
    <cellStyle name="Euro" xfId="552"/>
    <cellStyle name="Explanatory Text 10" xfId="553"/>
    <cellStyle name="Explanatory Text 11" xfId="554"/>
    <cellStyle name="Explanatory Text 12" xfId="555"/>
    <cellStyle name="Explanatory Text 2" xfId="556"/>
    <cellStyle name="Explanatory Text 2 2" xfId="557"/>
    <cellStyle name="Explanatory Text 2 3" xfId="558"/>
    <cellStyle name="Explanatory Text 3" xfId="559"/>
    <cellStyle name="Explanatory Text 3 2" xfId="560"/>
    <cellStyle name="Explanatory Text 3 3" xfId="561"/>
    <cellStyle name="Explanatory Text 4" xfId="562"/>
    <cellStyle name="Explanatory Text 4 2" xfId="563"/>
    <cellStyle name="Explanatory Text 4 3" xfId="564"/>
    <cellStyle name="Explanatory Text 5" xfId="565"/>
    <cellStyle name="Explanatory Text 6" xfId="566"/>
    <cellStyle name="Explanatory Text 7" xfId="567"/>
    <cellStyle name="Explanatory Text 8" xfId="568"/>
    <cellStyle name="Explanatory Text 9" xfId="569"/>
    <cellStyle name="Fraction" xfId="570"/>
    <cellStyle name="Fraction [8]" xfId="571"/>
    <cellStyle name="Fraction [Bl]" xfId="572"/>
    <cellStyle name="Fraction_Evolutie 2003-2007 pt raport 2006" xfId="573"/>
    <cellStyle name="Good 10" xfId="574"/>
    <cellStyle name="Good 11" xfId="575"/>
    <cellStyle name="Good 12" xfId="576"/>
    <cellStyle name="Good 2" xfId="577"/>
    <cellStyle name="Good 2 2" xfId="578"/>
    <cellStyle name="Good 2 3" xfId="579"/>
    <cellStyle name="Good 3" xfId="580"/>
    <cellStyle name="Good 3 2" xfId="581"/>
    <cellStyle name="Good 3 3" xfId="582"/>
    <cellStyle name="Good 4" xfId="583"/>
    <cellStyle name="Good 4 2" xfId="584"/>
    <cellStyle name="Good 4 3" xfId="585"/>
    <cellStyle name="Good 5" xfId="586"/>
    <cellStyle name="Good 6" xfId="587"/>
    <cellStyle name="Good 7" xfId="588"/>
    <cellStyle name="Good 8" xfId="589"/>
    <cellStyle name="Good 9" xfId="590"/>
    <cellStyle name="Heading 1 10" xfId="591"/>
    <cellStyle name="Heading 1 11" xfId="592"/>
    <cellStyle name="Heading 1 12" xfId="593"/>
    <cellStyle name="Heading 1 2" xfId="594"/>
    <cellStyle name="Heading 1 2 2" xfId="595"/>
    <cellStyle name="Heading 1 2 3" xfId="596"/>
    <cellStyle name="Heading 1 3" xfId="597"/>
    <cellStyle name="Heading 1 3 2" xfId="598"/>
    <cellStyle name="Heading 1 3 3" xfId="599"/>
    <cellStyle name="Heading 1 4" xfId="600"/>
    <cellStyle name="Heading 1 4 2" xfId="601"/>
    <cellStyle name="Heading 1 4 3" xfId="602"/>
    <cellStyle name="Heading 1 5" xfId="603"/>
    <cellStyle name="Heading 1 6" xfId="604"/>
    <cellStyle name="Heading 1 7" xfId="605"/>
    <cellStyle name="Heading 1 8" xfId="606"/>
    <cellStyle name="Heading 1 9" xfId="607"/>
    <cellStyle name="Heading 2 10" xfId="608"/>
    <cellStyle name="Heading 2 11" xfId="609"/>
    <cellStyle name="Heading 2 12" xfId="610"/>
    <cellStyle name="Heading 2 2" xfId="611"/>
    <cellStyle name="Heading 2 2 2" xfId="612"/>
    <cellStyle name="Heading 2 2 3" xfId="613"/>
    <cellStyle name="Heading 2 3" xfId="614"/>
    <cellStyle name="Heading 2 3 2" xfId="615"/>
    <cellStyle name="Heading 2 3 3" xfId="616"/>
    <cellStyle name="Heading 2 4" xfId="617"/>
    <cellStyle name="Heading 2 4 2" xfId="618"/>
    <cellStyle name="Heading 2 4 3" xfId="619"/>
    <cellStyle name="Heading 2 5" xfId="620"/>
    <cellStyle name="Heading 2 6" xfId="621"/>
    <cellStyle name="Heading 2 7" xfId="622"/>
    <cellStyle name="Heading 2 8" xfId="623"/>
    <cellStyle name="Heading 2 9" xfId="624"/>
    <cellStyle name="Heading 3 10" xfId="625"/>
    <cellStyle name="Heading 3 11" xfId="626"/>
    <cellStyle name="Heading 3 12" xfId="627"/>
    <cellStyle name="Heading 3 2" xfId="628"/>
    <cellStyle name="Heading 3 2 2" xfId="629"/>
    <cellStyle name="Heading 3 2 3" xfId="630"/>
    <cellStyle name="Heading 3 3" xfId="631"/>
    <cellStyle name="Heading 3 3 2" xfId="632"/>
    <cellStyle name="Heading 3 3 3" xfId="633"/>
    <cellStyle name="Heading 3 4" xfId="634"/>
    <cellStyle name="Heading 3 4 2" xfId="635"/>
    <cellStyle name="Heading 3 4 3" xfId="636"/>
    <cellStyle name="Heading 3 5" xfId="637"/>
    <cellStyle name="Heading 3 6" xfId="638"/>
    <cellStyle name="Heading 3 7" xfId="639"/>
    <cellStyle name="Heading 3 8" xfId="640"/>
    <cellStyle name="Heading 3 9" xfId="641"/>
    <cellStyle name="Heading 4 10" xfId="642"/>
    <cellStyle name="Heading 4 11" xfId="643"/>
    <cellStyle name="Heading 4 12" xfId="644"/>
    <cellStyle name="Heading 4 2" xfId="645"/>
    <cellStyle name="Heading 4 2 2" xfId="646"/>
    <cellStyle name="Heading 4 2 3" xfId="647"/>
    <cellStyle name="Heading 4 3" xfId="648"/>
    <cellStyle name="Heading 4 3 2" xfId="649"/>
    <cellStyle name="Heading 4 3 3" xfId="650"/>
    <cellStyle name="Heading 4 4" xfId="651"/>
    <cellStyle name="Heading 4 4 2" xfId="652"/>
    <cellStyle name="Heading 4 4 3" xfId="653"/>
    <cellStyle name="Heading 4 5" xfId="654"/>
    <cellStyle name="Heading 4 6" xfId="655"/>
    <cellStyle name="Heading 4 7" xfId="656"/>
    <cellStyle name="Heading 4 8" xfId="657"/>
    <cellStyle name="Heading 4 9" xfId="658"/>
    <cellStyle name="Hidden" xfId="659"/>
    <cellStyle name="Hyperlink 2" xfId="660"/>
    <cellStyle name="Ieșire" xfId="661"/>
    <cellStyle name="Input 10" xfId="662"/>
    <cellStyle name="Input 11" xfId="663"/>
    <cellStyle name="Input 12" xfId="664"/>
    <cellStyle name="Input 2" xfId="665"/>
    <cellStyle name="Input 2 2" xfId="666"/>
    <cellStyle name="Input 2 3" xfId="667"/>
    <cellStyle name="Input 3" xfId="668"/>
    <cellStyle name="Input 3 2" xfId="669"/>
    <cellStyle name="Input 3 3" xfId="670"/>
    <cellStyle name="Input 4" xfId="671"/>
    <cellStyle name="Input 4 2" xfId="672"/>
    <cellStyle name="Input 4 3" xfId="673"/>
    <cellStyle name="Input 5" xfId="674"/>
    <cellStyle name="Input 6" xfId="675"/>
    <cellStyle name="Input 7" xfId="676"/>
    <cellStyle name="Input 8" xfId="677"/>
    <cellStyle name="Input 9" xfId="678"/>
    <cellStyle name="Intrare" xfId="679"/>
    <cellStyle name="Linked Cell 10" xfId="680"/>
    <cellStyle name="Linked Cell 11" xfId="681"/>
    <cellStyle name="Linked Cell 12" xfId="682"/>
    <cellStyle name="Linked Cell 2" xfId="683"/>
    <cellStyle name="Linked Cell 2 2" xfId="684"/>
    <cellStyle name="Linked Cell 2 3" xfId="685"/>
    <cellStyle name="Linked Cell 3" xfId="686"/>
    <cellStyle name="Linked Cell 3 2" xfId="687"/>
    <cellStyle name="Linked Cell 3 3" xfId="688"/>
    <cellStyle name="Linked Cell 4" xfId="689"/>
    <cellStyle name="Linked Cell 4 2" xfId="690"/>
    <cellStyle name="Linked Cell 4 3" xfId="691"/>
    <cellStyle name="Linked Cell 5" xfId="692"/>
    <cellStyle name="Linked Cell 6" xfId="693"/>
    <cellStyle name="Linked Cell 7" xfId="694"/>
    <cellStyle name="Linked Cell 8" xfId="695"/>
    <cellStyle name="Linked Cell 9" xfId="696"/>
    <cellStyle name="Neutral 10" xfId="697"/>
    <cellStyle name="Neutral 11" xfId="698"/>
    <cellStyle name="Neutral 12" xfId="699"/>
    <cellStyle name="Neutral 2" xfId="700"/>
    <cellStyle name="Neutral 2 2" xfId="701"/>
    <cellStyle name="Neutral 2 3" xfId="702"/>
    <cellStyle name="Neutral 3" xfId="703"/>
    <cellStyle name="Neutral 3 2" xfId="704"/>
    <cellStyle name="Neutral 3 3" xfId="705"/>
    <cellStyle name="Neutral 4" xfId="706"/>
    <cellStyle name="Neutral 4 2" xfId="707"/>
    <cellStyle name="Neutral 4 3" xfId="708"/>
    <cellStyle name="Neutral 5" xfId="709"/>
    <cellStyle name="Neutral 6" xfId="710"/>
    <cellStyle name="Neutral 7" xfId="711"/>
    <cellStyle name="Neutral 8" xfId="712"/>
    <cellStyle name="Neutral 9" xfId="713"/>
    <cellStyle name="Neutru" xfId="714"/>
    <cellStyle name="Normal" xfId="0" builtinId="0"/>
    <cellStyle name="Normal - Style1" xfId="715"/>
    <cellStyle name="Normal 10" xfId="716"/>
    <cellStyle name="Normal 10 2" xfId="717"/>
    <cellStyle name="Normal 11" xfId="718"/>
    <cellStyle name="Normal 11 2" xfId="719"/>
    <cellStyle name="Normal 12" xfId="720"/>
    <cellStyle name="Normal 12 2" xfId="721"/>
    <cellStyle name="Normal 13" xfId="722"/>
    <cellStyle name="Normal 14" xfId="723"/>
    <cellStyle name="Normal 15" xfId="724"/>
    <cellStyle name="Normal 16" xfId="725"/>
    <cellStyle name="Normal 17" xfId="726"/>
    <cellStyle name="Normal 17 2" xfId="727"/>
    <cellStyle name="Normal 18" xfId="728"/>
    <cellStyle name="Normal 19" xfId="729"/>
    <cellStyle name="Normal 2" xfId="730"/>
    <cellStyle name="Normal 2 2" xfId="731"/>
    <cellStyle name="Normal 2 3" xfId="732"/>
    <cellStyle name="Normal 2_Estimations TUD - District 6 TRP 06.08.09" xfId="733"/>
    <cellStyle name="Normal 20" xfId="734"/>
    <cellStyle name="Normal 3" xfId="735"/>
    <cellStyle name="Normal 3 2" xfId="736"/>
    <cellStyle name="Normal 4" xfId="737"/>
    <cellStyle name="Normal 4 2" xfId="738"/>
    <cellStyle name="Normal 4 3" xfId="739"/>
    <cellStyle name="Normal 4 4" xfId="740"/>
    <cellStyle name="Normal 5" xfId="741"/>
    <cellStyle name="Normal 5 2" xfId="742"/>
    <cellStyle name="Normal 6" xfId="743"/>
    <cellStyle name="Normal 6 2" xfId="744"/>
    <cellStyle name="Normal 7" xfId="745"/>
    <cellStyle name="Normal 7 2" xfId="746"/>
    <cellStyle name="Normal 8" xfId="747"/>
    <cellStyle name="Normal 8 2" xfId="748"/>
    <cellStyle name="Normal 9" xfId="749"/>
    <cellStyle name="Normal 9 2" xfId="750"/>
    <cellStyle name="Normale 2" xfId="751"/>
    <cellStyle name="Notă" xfId="752"/>
    <cellStyle name="Note 10" xfId="753"/>
    <cellStyle name="Note 10 2" xfId="754"/>
    <cellStyle name="Note 11" xfId="755"/>
    <cellStyle name="Note 11 2" xfId="756"/>
    <cellStyle name="Note 12" xfId="757"/>
    <cellStyle name="Note 12 2" xfId="758"/>
    <cellStyle name="Note 2" xfId="759"/>
    <cellStyle name="Note 2 2" xfId="760"/>
    <cellStyle name="Note 3" xfId="761"/>
    <cellStyle name="Note 3 2" xfId="762"/>
    <cellStyle name="Note 4" xfId="763"/>
    <cellStyle name="Note 4 2" xfId="764"/>
    <cellStyle name="Note 5" xfId="765"/>
    <cellStyle name="Note 5 2" xfId="766"/>
    <cellStyle name="Note 6" xfId="767"/>
    <cellStyle name="Note 6 2" xfId="768"/>
    <cellStyle name="Note 7" xfId="769"/>
    <cellStyle name="Note 7 2" xfId="770"/>
    <cellStyle name="Note 8" xfId="771"/>
    <cellStyle name="Note 8 2" xfId="772"/>
    <cellStyle name="Note 9" xfId="773"/>
    <cellStyle name="Note 9 2" xfId="774"/>
    <cellStyle name="Output 10" xfId="775"/>
    <cellStyle name="Output 11" xfId="776"/>
    <cellStyle name="Output 12" xfId="777"/>
    <cellStyle name="Output 2" xfId="778"/>
    <cellStyle name="Output 2 2" xfId="779"/>
    <cellStyle name="Output 2 3" xfId="780"/>
    <cellStyle name="Output 3" xfId="781"/>
    <cellStyle name="Output 3 2" xfId="782"/>
    <cellStyle name="Output 3 3" xfId="783"/>
    <cellStyle name="Output 4" xfId="784"/>
    <cellStyle name="Output 4 2" xfId="785"/>
    <cellStyle name="Output 4 3" xfId="786"/>
    <cellStyle name="Output 5" xfId="787"/>
    <cellStyle name="Output 6" xfId="788"/>
    <cellStyle name="Output 7" xfId="789"/>
    <cellStyle name="Output 8" xfId="790"/>
    <cellStyle name="Output 9" xfId="791"/>
    <cellStyle name="Percent" xfId="2" builtinId="5"/>
    <cellStyle name="Percent [1]" xfId="792"/>
    <cellStyle name="Percent [2]" xfId="793"/>
    <cellStyle name="Percent [3]" xfId="794"/>
    <cellStyle name="Percent 2" xfId="795"/>
    <cellStyle name="Percent 2 2" xfId="796"/>
    <cellStyle name="Percent 2 2 2" xfId="797"/>
    <cellStyle name="Percent 2 3" xfId="798"/>
    <cellStyle name="Percent 3" xfId="799"/>
    <cellStyle name="Percent 3 2" xfId="800"/>
    <cellStyle name="Percent 3 2 2" xfId="801"/>
    <cellStyle name="Percent 4" xfId="802"/>
    <cellStyle name="Percent 4 2" xfId="803"/>
    <cellStyle name="Percent 5" xfId="804"/>
    <cellStyle name="Percent 5 2" xfId="805"/>
    <cellStyle name="Percent 6" xfId="806"/>
    <cellStyle name="Percent 6 2" xfId="807"/>
    <cellStyle name="Text [Bullet]" xfId="808"/>
    <cellStyle name="Text [Dash]" xfId="809"/>
    <cellStyle name="Text [Em-Dash]" xfId="810"/>
    <cellStyle name="Text avertisment" xfId="811"/>
    <cellStyle name="Text explicativ" xfId="812"/>
    <cellStyle name="Times" xfId="813"/>
    <cellStyle name="Times [1]" xfId="814"/>
    <cellStyle name="Times [2]" xfId="815"/>
    <cellStyle name="Times_Evolutie 2003-2007 pt raport 2006" xfId="816"/>
    <cellStyle name="Title 10" xfId="817"/>
    <cellStyle name="Title 11" xfId="818"/>
    <cellStyle name="Title 12" xfId="819"/>
    <cellStyle name="Title 2" xfId="820"/>
    <cellStyle name="Title 2 2" xfId="821"/>
    <cellStyle name="Title 2 3" xfId="822"/>
    <cellStyle name="Title 3" xfId="823"/>
    <cellStyle name="Title 3 2" xfId="824"/>
    <cellStyle name="Title 3 3" xfId="825"/>
    <cellStyle name="Title 4" xfId="826"/>
    <cellStyle name="Title 4 2" xfId="827"/>
    <cellStyle name="Title 4 3" xfId="828"/>
    <cellStyle name="Title 5" xfId="829"/>
    <cellStyle name="Title 6" xfId="830"/>
    <cellStyle name="Title 7" xfId="831"/>
    <cellStyle name="Title 8" xfId="832"/>
    <cellStyle name="Title 9" xfId="833"/>
    <cellStyle name="Titlu" xfId="834"/>
    <cellStyle name="Titlu 1" xfId="835"/>
    <cellStyle name="Titlu 2" xfId="836"/>
    <cellStyle name="Titlu 3" xfId="837"/>
    <cellStyle name="Titlu 4" xfId="838"/>
    <cellStyle name="Total 10" xfId="839"/>
    <cellStyle name="Total 11" xfId="840"/>
    <cellStyle name="Total 12" xfId="841"/>
    <cellStyle name="Total 2" xfId="842"/>
    <cellStyle name="Total 2 2" xfId="843"/>
    <cellStyle name="Total 2 3" xfId="844"/>
    <cellStyle name="Total 3" xfId="845"/>
    <cellStyle name="Total 3 2" xfId="846"/>
    <cellStyle name="Total 3 3" xfId="847"/>
    <cellStyle name="Total 4" xfId="848"/>
    <cellStyle name="Total 4 2" xfId="849"/>
    <cellStyle name="Total 4 3" xfId="850"/>
    <cellStyle name="Total 5" xfId="851"/>
    <cellStyle name="Total 6" xfId="852"/>
    <cellStyle name="Total 7" xfId="853"/>
    <cellStyle name="Total 8" xfId="854"/>
    <cellStyle name="Total 9" xfId="855"/>
    <cellStyle name="Valuta 2" xfId="856"/>
    <cellStyle name="Verificare celulă" xfId="857"/>
    <cellStyle name="Virgulă_BUGET 2004 PE TRIMESTRE" xfId="858"/>
    <cellStyle name="Warning Text 10" xfId="859"/>
    <cellStyle name="Warning Text 11" xfId="860"/>
    <cellStyle name="Warning Text 12" xfId="861"/>
    <cellStyle name="Warning Text 2" xfId="862"/>
    <cellStyle name="Warning Text 2 2" xfId="863"/>
    <cellStyle name="Warning Text 2 3" xfId="864"/>
    <cellStyle name="Warning Text 3" xfId="865"/>
    <cellStyle name="Warning Text 3 2" xfId="866"/>
    <cellStyle name="Warning Text 3 3" xfId="867"/>
    <cellStyle name="Warning Text 4" xfId="868"/>
    <cellStyle name="Warning Text 4 2" xfId="869"/>
    <cellStyle name="Warning Text 4 3" xfId="870"/>
    <cellStyle name="Warning Text 5" xfId="871"/>
    <cellStyle name="Warning Text 6" xfId="872"/>
    <cellStyle name="Warning Text 7" xfId="873"/>
    <cellStyle name="Warning Text 8" xfId="874"/>
    <cellStyle name="Warning Text 9" xfId="875"/>
    <cellStyle name="ハイパーリンク" xfId="876"/>
    <cellStyle name="표준_Korean Portfolio II" xfId="877"/>
    <cellStyle name="桁?切り_SB" xfId="878"/>
    <cellStyle name="桁区切り_SB" xfId="879"/>
    <cellStyle name="標準_A" xfId="880"/>
    <cellStyle name="表旨巧・・ハイパーリンク" xfId="881"/>
    <cellStyle name="表示済みのハイパーリンク" xfId="8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TUATIE%20actual_ven%202024%20plus%20imprumut%20nou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DOCUME~1/munday/LOCALS~1/Temp/final%2012-31-02%20fund%20iv%20internatio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TEMP/TEMP/TEMP/Asset%20Tracking%20Europ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Bacau-primaria\Bacau%20finalizate\Prezentari%20municipalitati\desktop%20vechi\municipalitati\Tg.Mures\Credit%20analysis%20model%20TgMures%203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KRW%201_31_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odeling\Piatr%20Neamt%20City\Piatra%20Neamt%20modelare%20finalizata\Piatra%20Neamt%20rapoarte%20finalizate%20FINAL\PiatraNeamt%20-%202006%20raport%20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a/InvestitiiPS1/2009/R6_18august/Diana/InvestitiiPS1/2005/Rectificare_09dec05/BugetLocal_R9_22dec05/2002/Rectificare5_decVirare2/Autofinantare_nov/A_ANEXA3_no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banking/Tadavarthy/New/Domestic_New/Inputs(Intl&amp;Dom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DU%2025.05.2017/radu%2025.04.206/primarii/ARHIVA/sinaia/CREDIT%202017/Grafic%20Sinai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k%20birnbaum/Desktop/BaiaMareenglexe/Romanian%20Financial%20Analysis%20Mod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qntld3.ms.com:1355/Swaps%20Marketing/Ted%20Mermel/MTM%20stuff/MSREF/F4%20MSREF%20JPY%201_31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imbank 4"/>
      <sheetName val="credit eximbank 85"/>
      <sheetName val="CREDIT ref 7.2 MIO"/>
      <sheetName val="serv datoriei"/>
      <sheetName val="1.4"/>
      <sheetName val="credit nou fd UE 7.5 mio"/>
      <sheetName val="credit nou 2024"/>
      <sheetName val="1.2 toate creditele"/>
      <sheetName val="serv datoriei 2021-2023"/>
      <sheetName val="centralizare credite"/>
      <sheetName val="grad indatorare"/>
      <sheetName val="1.2 fara fonduri ue"/>
      <sheetName val="SD Eforie 10 ani"/>
      <sheetName val="SD Eforie fara fd ue"/>
      <sheetName val="comparatie"/>
      <sheetName val="2022"/>
      <sheetName val="2021"/>
    </sheetNames>
    <sheetDataSet>
      <sheetData sheetId="0">
        <row r="6">
          <cell r="D6">
            <v>6.0900000000000003E-2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V Summary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UP _ Fund II"/>
      <sheetName val="Instructions"/>
      <sheetName val="KEY"/>
      <sheetName val="Summary - By Fund"/>
      <sheetName val="Summary - By Type"/>
      <sheetName val="Summary - By Country"/>
      <sheetName val="ROLLUP - Fund I"/>
      <sheetName val="ROLLUP - Fund II"/>
      <sheetName val="ROLLUP-Fund III"/>
      <sheetName val="ROLLUP - Fund IV"/>
      <sheetName val="Chart III"/>
      <sheetName val="Appold"/>
      <sheetName val="CV Solaia"/>
      <sheetName val="CV Cometa"/>
      <sheetName val="Carosib"/>
      <sheetName val="CV Iron-Fonspa"/>
      <sheetName val="Barbaresco"/>
      <sheetName val="MSC Hold "/>
      <sheetName val="ImmoUno"/>
      <sheetName val="Immobil Due"/>
      <sheetName val="MSMC Tre"/>
      <sheetName val="Parnasi"/>
      <sheetName val="RCS"/>
      <sheetName val="Birmann"/>
      <sheetName val="Ausone"/>
      <sheetName val="St Denis"/>
      <sheetName val="Vincennes#2"/>
      <sheetName val="Petrus"/>
      <sheetName val="MSCG"/>
      <sheetName val="Bercy Expo"/>
      <sheetName val="Wellington"/>
      <sheetName val="Punch Taverns"/>
      <sheetName val="ImmoScout"/>
      <sheetName val="MetroNexus"/>
      <sheetName val="Recoletos"/>
      <sheetName val="Ortega"/>
      <sheetName val="Fleming"/>
      <sheetName val="GEMS"/>
      <sheetName val="Semapa"/>
      <sheetName val="Domovial"/>
      <sheetName val="Montparnasse"/>
      <sheetName val="Alban Gate UK"/>
      <sheetName val="India Docks UK"/>
      <sheetName val="Capitole"/>
      <sheetName val="Wigmore"/>
      <sheetName val="Chart -Acqu-dispo Europe"/>
      <sheetName val="Millennium"/>
      <sheetName val="Margaux"/>
      <sheetName val="Berkeley"/>
      <sheetName val="Corton"/>
      <sheetName val="MSMC-Luce"/>
      <sheetName val="Banca di Roma"/>
      <sheetName val="RAS Portfolio"/>
      <sheetName val="Do Not Print ROLLUP  Fund I LC"/>
      <sheetName val="Do Not Print ROLLUP  Fund II LC"/>
      <sheetName val="Do Not Print ROLLUP Fund III LC"/>
      <sheetName val="Do Not Print ROLLUP  Fund IV 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 6_Condensed Budge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Sheet1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>
        <row r="15">
          <cell r="F15">
            <v>1314.4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prins"/>
      <sheetName val="Consiliul Local"/>
      <sheetName val="Economico-Administrativ"/>
      <sheetName val="Rezumat"/>
      <sheetName val="Graph V_C"/>
      <sheetName val="Evolutie venituri"/>
      <sheetName val="Venituri detalii"/>
      <sheetName val="Evolutie cheltuieli"/>
      <sheetName val="Cheltuieli detalii"/>
      <sheetName val="Balanta V_C"/>
      <sheetName val="Ratio"/>
      <sheetName val="Serviciul Datoriei"/>
      <sheetName val="Glosar de termeni"/>
      <sheetName val="Disclaimer"/>
      <sheetName val="Evolutie V_C 2003_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AUTO"/>
      <sheetName val="ps1"/>
      <sheetName val="adp"/>
      <sheetName val="ExtraScoli"/>
      <sheetName val="invatamant"/>
    </sheetNames>
    <sheetDataSet>
      <sheetData sheetId="0" refreshError="1"/>
      <sheetData sheetId="1" refreshError="1"/>
      <sheetData sheetId="2" refreshError="1"/>
      <sheetData sheetId="3">
        <row r="150">
          <cell r="B150" t="str">
            <v>NUCLEUL "SFANTUL SAVA"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Print Macros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SME"/>
      <sheetName val="Insurance"/>
      <sheetName val="SOV"/>
      <sheetName val="FI"/>
      <sheetName val="LRG"/>
      <sheetName val="none"/>
      <sheetName val="Params"/>
      <sheetName val="Basel II Eligible Collateral"/>
      <sheetName val="calcul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B3">
            <v>2.5</v>
          </cell>
        </row>
      </sheetData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Sheet 5"/>
      <sheetName val="Date"/>
      <sheetName val="&quot;Cash Flow&quot;"/>
      <sheetName val="Bilant"/>
      <sheetName val="PIC"/>
      <sheetName val="Previziuni"/>
      <sheetName val="Ipoteze"/>
      <sheetName val="Tendinte"/>
      <sheetName val="Definitii"/>
      <sheetName val="_Cash Flow_"/>
    </sheetNames>
    <sheetDataSet>
      <sheetData sheetId="0"/>
      <sheetData sheetId="1"/>
      <sheetData sheetId="2"/>
      <sheetData sheetId="3"/>
      <sheetData sheetId="4"/>
      <sheetData sheetId="5"/>
      <sheetData sheetId="6">
        <row r="36">
          <cell r="C3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"/>
      <sheetName val="MTM"/>
      <sheetName val="Vol Sheet"/>
      <sheetName val="Spot Chart"/>
      <sheetName val="Chart1"/>
      <sheetName val="Time Chart"/>
      <sheetName val="Chart2"/>
      <sheetName val="Spot Vol Chart"/>
      <sheetName val="Chart3"/>
      <sheetName val="RR Chart"/>
      <sheetName val="Flexi Chart"/>
      <sheetName val="VegaBucket Chart"/>
      <sheetName val="Spot &amp; Constants"/>
      <sheetName val="Dialog1"/>
      <sheetName val="Dialog2"/>
      <sheetName val="WizSheet"/>
      <sheetName val="OptWiz1"/>
      <sheetName val="OW1Mod"/>
      <sheetName val="OptWiz2"/>
      <sheetName val="OW2Mod"/>
      <sheetName val="OptWiz3"/>
      <sheetName val="OW3Mod"/>
      <sheetName val="OptWiz4"/>
      <sheetName val="OW4Mod"/>
      <sheetName val="Solve"/>
      <sheetName val="Trader Vols"/>
      <sheetName val="MainScript"/>
      <sheetName val="VolModule"/>
      <sheetName val="DlgScript"/>
      <sheetName val="VegaMatch"/>
      <sheetName val="Module1"/>
      <sheetName val="Module2"/>
      <sheetName val="LogContract"/>
    </sheetNames>
    <sheetDataSet>
      <sheetData sheetId="0" refreshError="1">
        <row r="15">
          <cell r="F15">
            <v>133.78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workbookViewId="0">
      <selection activeCell="A157" sqref="A157:G157"/>
    </sheetView>
  </sheetViews>
  <sheetFormatPr defaultRowHeight="15"/>
  <cols>
    <col min="1" max="1" width="4" bestFit="1" customWidth="1"/>
    <col min="2" max="2" width="9.85546875" bestFit="1" customWidth="1"/>
    <col min="3" max="3" width="14" bestFit="1" customWidth="1"/>
    <col min="4" max="4" width="17" customWidth="1"/>
    <col min="5" max="5" width="13.85546875" customWidth="1"/>
    <col min="6" max="6" width="14.28515625" bestFit="1" customWidth="1"/>
    <col min="7" max="7" width="11.5703125" bestFit="1" customWidth="1"/>
  </cols>
  <sheetData>
    <row r="1" spans="1:7">
      <c r="C1" s="1" t="s">
        <v>0</v>
      </c>
    </row>
    <row r="3" spans="1:7">
      <c r="B3" s="1" t="s">
        <v>1</v>
      </c>
      <c r="C3" s="1"/>
      <c r="D3" s="2">
        <v>18000000</v>
      </c>
      <c r="E3" s="1" t="s">
        <v>2</v>
      </c>
      <c r="F3" s="1"/>
      <c r="G3" s="1"/>
    </row>
    <row r="4" spans="1:7">
      <c r="B4" t="s">
        <v>3</v>
      </c>
      <c r="D4" s="3">
        <f>D5+D6</f>
        <v>6.0900000000000003E-2</v>
      </c>
      <c r="E4" s="4"/>
    </row>
    <row r="5" spans="1:7">
      <c r="B5" t="s">
        <v>4</v>
      </c>
      <c r="D5" s="3">
        <f>'[1]Eximbank 4'!D6</f>
        <v>6.0900000000000003E-2</v>
      </c>
      <c r="E5" s="4"/>
    </row>
    <row r="6" spans="1:7">
      <c r="B6" t="s">
        <v>5</v>
      </c>
      <c r="D6" s="3"/>
    </row>
    <row r="7" spans="1:7">
      <c r="E7" s="4"/>
    </row>
    <row r="8" spans="1:7">
      <c r="B8" s="5" t="s">
        <v>6</v>
      </c>
      <c r="C8" s="5" t="s">
        <v>7</v>
      </c>
      <c r="D8" s="5" t="s">
        <v>8</v>
      </c>
      <c r="E8" s="5" t="s">
        <v>9</v>
      </c>
      <c r="F8" s="5" t="s">
        <v>3</v>
      </c>
      <c r="G8" s="5" t="s">
        <v>10</v>
      </c>
    </row>
    <row r="9" spans="1:7">
      <c r="B9" s="6">
        <v>45322</v>
      </c>
      <c r="C9" s="7"/>
      <c r="D9" s="7">
        <v>0</v>
      </c>
      <c r="E9" s="8"/>
      <c r="F9" s="7"/>
      <c r="G9" s="9"/>
    </row>
    <row r="10" spans="1:7">
      <c r="B10" s="6">
        <f t="shared" ref="B10:B73" si="0">EOMONTH(B9,1)</f>
        <v>45351</v>
      </c>
      <c r="C10" s="8"/>
      <c r="D10" s="7">
        <f t="shared" ref="D10:D19" si="1">D9+C10</f>
        <v>0</v>
      </c>
      <c r="E10" s="8"/>
      <c r="F10" s="7">
        <f t="shared" ref="F10:F20" si="2">(B10-B9)*$D$4*D9/360</f>
        <v>0</v>
      </c>
      <c r="G10" s="9">
        <f t="shared" ref="G10:G73" si="3">E10+F10</f>
        <v>0</v>
      </c>
    </row>
    <row r="11" spans="1:7">
      <c r="A11">
        <v>1</v>
      </c>
      <c r="B11" s="6">
        <f t="shared" si="0"/>
        <v>45382</v>
      </c>
      <c r="C11" s="8"/>
      <c r="D11" s="7">
        <f t="shared" si="1"/>
        <v>0</v>
      </c>
      <c r="E11" s="8"/>
      <c r="F11" s="7">
        <f t="shared" si="2"/>
        <v>0</v>
      </c>
      <c r="G11" s="9">
        <f t="shared" si="3"/>
        <v>0</v>
      </c>
    </row>
    <row r="12" spans="1:7">
      <c r="A12">
        <f t="shared" ref="A12:A75" si="4">A11+1</f>
        <v>2</v>
      </c>
      <c r="B12" s="6">
        <f t="shared" si="0"/>
        <v>45412</v>
      </c>
      <c r="C12" s="7"/>
      <c r="D12" s="7">
        <f t="shared" si="1"/>
        <v>0</v>
      </c>
      <c r="E12" s="8"/>
      <c r="F12" s="7">
        <f t="shared" si="2"/>
        <v>0</v>
      </c>
      <c r="G12" s="9">
        <f t="shared" si="3"/>
        <v>0</v>
      </c>
    </row>
    <row r="13" spans="1:7">
      <c r="A13">
        <f t="shared" si="4"/>
        <v>3</v>
      </c>
      <c r="B13" s="6">
        <f t="shared" si="0"/>
        <v>45443</v>
      </c>
      <c r="C13" s="8"/>
      <c r="D13" s="7">
        <f t="shared" si="1"/>
        <v>0</v>
      </c>
      <c r="E13" s="8"/>
      <c r="F13" s="7">
        <f t="shared" si="2"/>
        <v>0</v>
      </c>
      <c r="G13" s="9">
        <f t="shared" si="3"/>
        <v>0</v>
      </c>
    </row>
    <row r="14" spans="1:7">
      <c r="A14">
        <f t="shared" si="4"/>
        <v>4</v>
      </c>
      <c r="B14" s="6">
        <f t="shared" si="0"/>
        <v>45473</v>
      </c>
      <c r="C14" s="7">
        <f>20%*D3</f>
        <v>3600000</v>
      </c>
      <c r="D14" s="7">
        <f t="shared" si="1"/>
        <v>3600000</v>
      </c>
      <c r="E14" s="8"/>
      <c r="F14" s="7">
        <f t="shared" si="2"/>
        <v>0</v>
      </c>
      <c r="G14" s="9">
        <f t="shared" si="3"/>
        <v>0</v>
      </c>
    </row>
    <row r="15" spans="1:7">
      <c r="A15">
        <f t="shared" si="4"/>
        <v>5</v>
      </c>
      <c r="B15" s="6">
        <f t="shared" si="0"/>
        <v>45504</v>
      </c>
      <c r="C15" s="8"/>
      <c r="D15" s="7">
        <f t="shared" si="1"/>
        <v>3600000</v>
      </c>
      <c r="E15" s="8"/>
      <c r="F15" s="7">
        <f t="shared" si="2"/>
        <v>18879.000000000004</v>
      </c>
      <c r="G15" s="9">
        <f t="shared" si="3"/>
        <v>18879.000000000004</v>
      </c>
    </row>
    <row r="16" spans="1:7">
      <c r="A16">
        <f t="shared" si="4"/>
        <v>6</v>
      </c>
      <c r="B16" s="6">
        <f t="shared" si="0"/>
        <v>45535</v>
      </c>
      <c r="C16" s="8"/>
      <c r="D16" s="7">
        <f t="shared" si="1"/>
        <v>3600000</v>
      </c>
      <c r="E16" s="8"/>
      <c r="F16" s="7">
        <f t="shared" si="2"/>
        <v>18879.000000000004</v>
      </c>
      <c r="G16" s="9">
        <f t="shared" si="3"/>
        <v>18879.000000000004</v>
      </c>
    </row>
    <row r="17" spans="1:7">
      <c r="A17">
        <f t="shared" si="4"/>
        <v>7</v>
      </c>
      <c r="B17" s="6">
        <f t="shared" si="0"/>
        <v>45565</v>
      </c>
      <c r="C17" s="7"/>
      <c r="D17" s="7">
        <f t="shared" si="1"/>
        <v>3600000</v>
      </c>
      <c r="E17" s="8"/>
      <c r="F17" s="7">
        <f t="shared" si="2"/>
        <v>18270.000000000004</v>
      </c>
      <c r="G17" s="9">
        <f t="shared" si="3"/>
        <v>18270.000000000004</v>
      </c>
    </row>
    <row r="18" spans="1:7">
      <c r="A18">
        <f t="shared" si="4"/>
        <v>8</v>
      </c>
      <c r="B18" s="6">
        <f t="shared" si="0"/>
        <v>45596</v>
      </c>
      <c r="C18" s="7"/>
      <c r="D18" s="7">
        <f t="shared" si="1"/>
        <v>3600000</v>
      </c>
      <c r="E18" s="8"/>
      <c r="F18" s="7">
        <f t="shared" si="2"/>
        <v>18879.000000000004</v>
      </c>
      <c r="G18" s="9">
        <f t="shared" si="3"/>
        <v>18879.000000000004</v>
      </c>
    </row>
    <row r="19" spans="1:7">
      <c r="A19">
        <f t="shared" si="4"/>
        <v>9</v>
      </c>
      <c r="B19" s="6">
        <f t="shared" si="0"/>
        <v>45626</v>
      </c>
      <c r="C19" s="8"/>
      <c r="D19" s="7">
        <f t="shared" si="1"/>
        <v>3600000</v>
      </c>
      <c r="E19" s="8"/>
      <c r="F19" s="7">
        <f t="shared" si="2"/>
        <v>18270.000000000004</v>
      </c>
      <c r="G19" s="9">
        <f t="shared" si="3"/>
        <v>18270.000000000004</v>
      </c>
    </row>
    <row r="20" spans="1:7" s="10" customFormat="1">
      <c r="A20" s="10">
        <f t="shared" si="4"/>
        <v>10</v>
      </c>
      <c r="B20" s="11">
        <f t="shared" si="0"/>
        <v>45657</v>
      </c>
      <c r="C20" s="12">
        <f>30%*D3</f>
        <v>5400000</v>
      </c>
      <c r="D20" s="13">
        <f>D19+C20</f>
        <v>9000000</v>
      </c>
      <c r="E20" s="14"/>
      <c r="F20" s="13">
        <f t="shared" si="2"/>
        <v>18879.000000000004</v>
      </c>
      <c r="G20" s="12">
        <f t="shared" si="3"/>
        <v>18879.000000000004</v>
      </c>
    </row>
    <row r="21" spans="1:7">
      <c r="A21">
        <f t="shared" si="4"/>
        <v>11</v>
      </c>
      <c r="B21" s="6">
        <f t="shared" si="0"/>
        <v>45688</v>
      </c>
      <c r="C21" s="8"/>
      <c r="D21" s="7">
        <f t="shared" ref="D21:D29" si="5">D20+C21</f>
        <v>9000000</v>
      </c>
      <c r="E21" s="9"/>
      <c r="F21" s="7">
        <f>(B21-B20)*$D$4*D20/360</f>
        <v>47197.5</v>
      </c>
      <c r="G21" s="9">
        <f t="shared" si="3"/>
        <v>47197.5</v>
      </c>
    </row>
    <row r="22" spans="1:7">
      <c r="A22">
        <f t="shared" si="4"/>
        <v>12</v>
      </c>
      <c r="B22" s="6">
        <f t="shared" si="0"/>
        <v>45716</v>
      </c>
      <c r="C22" s="8"/>
      <c r="D22" s="7">
        <f t="shared" si="5"/>
        <v>9000000</v>
      </c>
      <c r="E22" s="7"/>
      <c r="F22" s="7">
        <f>(B22-B21)*$D$4*D21/360</f>
        <v>42630</v>
      </c>
      <c r="G22" s="9">
        <f t="shared" si="3"/>
        <v>42630</v>
      </c>
    </row>
    <row r="23" spans="1:7">
      <c r="A23">
        <f t="shared" si="4"/>
        <v>13</v>
      </c>
      <c r="B23" s="6">
        <f t="shared" si="0"/>
        <v>45747</v>
      </c>
      <c r="C23" s="8"/>
      <c r="D23" s="7">
        <f t="shared" si="5"/>
        <v>9000000</v>
      </c>
      <c r="E23" s="9"/>
      <c r="F23" s="7">
        <f t="shared" ref="F23:F86" si="6">(B23-B22)*$D$4*D22/360</f>
        <v>47197.5</v>
      </c>
      <c r="G23" s="9">
        <f t="shared" si="3"/>
        <v>47197.5</v>
      </c>
    </row>
    <row r="24" spans="1:7">
      <c r="A24">
        <f t="shared" si="4"/>
        <v>14</v>
      </c>
      <c r="B24" s="6">
        <f t="shared" si="0"/>
        <v>45777</v>
      </c>
      <c r="C24" s="8"/>
      <c r="D24" s="7">
        <f t="shared" si="5"/>
        <v>9000000</v>
      </c>
      <c r="E24" s="9"/>
      <c r="F24" s="7">
        <f t="shared" si="6"/>
        <v>45675.000000000007</v>
      </c>
      <c r="G24" s="9">
        <f t="shared" si="3"/>
        <v>45675.000000000007</v>
      </c>
    </row>
    <row r="25" spans="1:7">
      <c r="A25">
        <f t="shared" si="4"/>
        <v>15</v>
      </c>
      <c r="B25" s="6">
        <f t="shared" si="0"/>
        <v>45808</v>
      </c>
      <c r="C25" s="8"/>
      <c r="D25" s="7">
        <f t="shared" si="5"/>
        <v>9000000</v>
      </c>
      <c r="E25" s="9"/>
      <c r="F25" s="7">
        <f t="shared" si="6"/>
        <v>47197.5</v>
      </c>
      <c r="G25" s="9">
        <f t="shared" si="3"/>
        <v>47197.5</v>
      </c>
    </row>
    <row r="26" spans="1:7">
      <c r="A26">
        <f t="shared" si="4"/>
        <v>16</v>
      </c>
      <c r="B26" s="6">
        <f t="shared" si="0"/>
        <v>45838</v>
      </c>
      <c r="C26" s="7">
        <v>0</v>
      </c>
      <c r="D26" s="7">
        <f t="shared" si="5"/>
        <v>9000000</v>
      </c>
      <c r="E26" s="9"/>
      <c r="F26" s="7">
        <f t="shared" si="6"/>
        <v>45675.000000000007</v>
      </c>
      <c r="G26" s="9">
        <f t="shared" si="3"/>
        <v>45675.000000000007</v>
      </c>
    </row>
    <row r="27" spans="1:7">
      <c r="A27">
        <f t="shared" si="4"/>
        <v>17</v>
      </c>
      <c r="B27" s="6">
        <f t="shared" si="0"/>
        <v>45869</v>
      </c>
      <c r="C27" s="8"/>
      <c r="D27" s="7">
        <f t="shared" si="5"/>
        <v>9000000</v>
      </c>
      <c r="E27" s="9"/>
      <c r="F27" s="7">
        <f t="shared" si="6"/>
        <v>47197.5</v>
      </c>
      <c r="G27" s="9">
        <f t="shared" si="3"/>
        <v>47197.5</v>
      </c>
    </row>
    <row r="28" spans="1:7">
      <c r="A28">
        <f t="shared" si="4"/>
        <v>18</v>
      </c>
      <c r="B28" s="6">
        <f t="shared" si="0"/>
        <v>45900</v>
      </c>
      <c r="C28" s="9">
        <v>9000000</v>
      </c>
      <c r="D28" s="7">
        <f t="shared" si="5"/>
        <v>18000000</v>
      </c>
      <c r="E28" s="9"/>
      <c r="F28" s="7">
        <f t="shared" si="6"/>
        <v>47197.5</v>
      </c>
      <c r="G28" s="9">
        <f t="shared" si="3"/>
        <v>47197.5</v>
      </c>
    </row>
    <row r="29" spans="1:7" s="15" customFormat="1">
      <c r="A29" s="15">
        <f t="shared" si="4"/>
        <v>19</v>
      </c>
      <c r="B29" s="16">
        <f t="shared" si="0"/>
        <v>45930</v>
      </c>
      <c r="C29" s="17"/>
      <c r="D29" s="18">
        <f t="shared" si="5"/>
        <v>18000000</v>
      </c>
      <c r="E29" s="17">
        <f>E31</f>
        <v>150000</v>
      </c>
      <c r="F29" s="18">
        <f t="shared" si="6"/>
        <v>91350.000000000015</v>
      </c>
      <c r="G29" s="17">
        <f t="shared" si="3"/>
        <v>241350</v>
      </c>
    </row>
    <row r="30" spans="1:7" s="19" customFormat="1">
      <c r="A30" s="19">
        <f t="shared" si="4"/>
        <v>20</v>
      </c>
      <c r="B30" s="20">
        <f t="shared" si="0"/>
        <v>45961</v>
      </c>
      <c r="C30" s="21"/>
      <c r="D30" s="22">
        <f t="shared" ref="D30:D93" si="7">D29-E29</f>
        <v>17850000</v>
      </c>
      <c r="E30" s="23">
        <f t="shared" ref="E30:E92" si="8">E29</f>
        <v>150000</v>
      </c>
      <c r="F30" s="22">
        <f t="shared" si="6"/>
        <v>94395</v>
      </c>
      <c r="G30" s="23">
        <f t="shared" si="3"/>
        <v>244395</v>
      </c>
    </row>
    <row r="31" spans="1:7">
      <c r="A31">
        <f t="shared" si="4"/>
        <v>21</v>
      </c>
      <c r="B31" s="6">
        <f t="shared" si="0"/>
        <v>45991</v>
      </c>
      <c r="C31" s="8"/>
      <c r="D31" s="7">
        <f t="shared" si="7"/>
        <v>17700000</v>
      </c>
      <c r="E31" s="9">
        <v>150000</v>
      </c>
      <c r="F31" s="7">
        <f t="shared" si="6"/>
        <v>90588.750000000015</v>
      </c>
      <c r="G31" s="9">
        <f t="shared" si="3"/>
        <v>240588.75</v>
      </c>
    </row>
    <row r="32" spans="1:7" s="10" customFormat="1">
      <c r="A32" s="10">
        <f t="shared" si="4"/>
        <v>22</v>
      </c>
      <c r="B32" s="11">
        <f t="shared" si="0"/>
        <v>46022</v>
      </c>
      <c r="C32" s="14"/>
      <c r="D32" s="13">
        <f t="shared" si="7"/>
        <v>17550000</v>
      </c>
      <c r="E32" s="12">
        <f t="shared" si="8"/>
        <v>150000</v>
      </c>
      <c r="F32" s="13">
        <f t="shared" si="6"/>
        <v>92821.750000000015</v>
      </c>
      <c r="G32" s="12">
        <f t="shared" si="3"/>
        <v>242821.75</v>
      </c>
    </row>
    <row r="33" spans="1:7">
      <c r="A33">
        <f t="shared" si="4"/>
        <v>23</v>
      </c>
      <c r="B33" s="6">
        <f t="shared" si="0"/>
        <v>46053</v>
      </c>
      <c r="C33" s="8"/>
      <c r="D33" s="7">
        <f t="shared" si="7"/>
        <v>17400000</v>
      </c>
      <c r="E33" s="9">
        <v>70000</v>
      </c>
      <c r="F33" s="7">
        <f t="shared" si="6"/>
        <v>92035.125000000015</v>
      </c>
      <c r="G33" s="9">
        <f t="shared" si="3"/>
        <v>162035.125</v>
      </c>
    </row>
    <row r="34" spans="1:7">
      <c r="A34">
        <f t="shared" si="4"/>
        <v>24</v>
      </c>
      <c r="B34" s="6">
        <f t="shared" si="0"/>
        <v>46081</v>
      </c>
      <c r="C34" s="8"/>
      <c r="D34" s="7">
        <f t="shared" si="7"/>
        <v>17330000</v>
      </c>
      <c r="E34" s="9">
        <f t="shared" si="8"/>
        <v>70000</v>
      </c>
      <c r="F34" s="7">
        <f t="shared" si="6"/>
        <v>82418</v>
      </c>
      <c r="G34" s="9">
        <f t="shared" si="3"/>
        <v>152418</v>
      </c>
    </row>
    <row r="35" spans="1:7">
      <c r="A35">
        <f t="shared" si="4"/>
        <v>25</v>
      </c>
      <c r="B35" s="6">
        <f t="shared" si="0"/>
        <v>46112</v>
      </c>
      <c r="C35" s="8"/>
      <c r="D35" s="7">
        <f t="shared" si="7"/>
        <v>17260000</v>
      </c>
      <c r="E35" s="9">
        <f t="shared" si="8"/>
        <v>70000</v>
      </c>
      <c r="F35" s="7">
        <f t="shared" si="6"/>
        <v>90881.40833333334</v>
      </c>
      <c r="G35" s="9">
        <f t="shared" si="3"/>
        <v>160881.40833333333</v>
      </c>
    </row>
    <row r="36" spans="1:7">
      <c r="A36">
        <f t="shared" si="4"/>
        <v>26</v>
      </c>
      <c r="B36" s="6">
        <f t="shared" si="0"/>
        <v>46142</v>
      </c>
      <c r="C36" s="8"/>
      <c r="D36" s="7">
        <f t="shared" si="7"/>
        <v>17190000</v>
      </c>
      <c r="E36" s="9">
        <f t="shared" si="8"/>
        <v>70000</v>
      </c>
      <c r="F36" s="7">
        <f t="shared" si="6"/>
        <v>87594.500000000015</v>
      </c>
      <c r="G36" s="9">
        <f t="shared" si="3"/>
        <v>157594.5</v>
      </c>
    </row>
    <row r="37" spans="1:7">
      <c r="A37">
        <f t="shared" si="4"/>
        <v>27</v>
      </c>
      <c r="B37" s="6">
        <f t="shared" si="0"/>
        <v>46173</v>
      </c>
      <c r="C37" s="8"/>
      <c r="D37" s="7">
        <f t="shared" si="7"/>
        <v>17120000</v>
      </c>
      <c r="E37" s="9">
        <f t="shared" si="8"/>
        <v>70000</v>
      </c>
      <c r="F37" s="7">
        <f t="shared" si="6"/>
        <v>90147.225000000006</v>
      </c>
      <c r="G37" s="9">
        <f t="shared" si="3"/>
        <v>160147.22500000001</v>
      </c>
    </row>
    <row r="38" spans="1:7">
      <c r="A38">
        <f t="shared" si="4"/>
        <v>28</v>
      </c>
      <c r="B38" s="6">
        <f t="shared" si="0"/>
        <v>46203</v>
      </c>
      <c r="C38" s="8"/>
      <c r="D38" s="7">
        <f t="shared" si="7"/>
        <v>17050000</v>
      </c>
      <c r="E38" s="9">
        <f t="shared" si="8"/>
        <v>70000</v>
      </c>
      <c r="F38" s="7">
        <f t="shared" si="6"/>
        <v>86884.000000000015</v>
      </c>
      <c r="G38" s="9">
        <f t="shared" si="3"/>
        <v>156884</v>
      </c>
    </row>
    <row r="39" spans="1:7">
      <c r="A39">
        <f t="shared" si="4"/>
        <v>29</v>
      </c>
      <c r="B39" s="6">
        <f t="shared" si="0"/>
        <v>46234</v>
      </c>
      <c r="C39" s="8"/>
      <c r="D39" s="7">
        <f t="shared" si="7"/>
        <v>16980000</v>
      </c>
      <c r="E39" s="9">
        <f t="shared" si="8"/>
        <v>70000</v>
      </c>
      <c r="F39" s="7">
        <f t="shared" si="6"/>
        <v>89413.041666666672</v>
      </c>
      <c r="G39" s="9">
        <f t="shared" si="3"/>
        <v>159413.04166666669</v>
      </c>
    </row>
    <row r="40" spans="1:7">
      <c r="A40">
        <f t="shared" si="4"/>
        <v>30</v>
      </c>
      <c r="B40" s="6">
        <f t="shared" si="0"/>
        <v>46265</v>
      </c>
      <c r="C40" s="8"/>
      <c r="D40" s="7">
        <f t="shared" si="7"/>
        <v>16910000</v>
      </c>
      <c r="E40" s="9">
        <f t="shared" si="8"/>
        <v>70000</v>
      </c>
      <c r="F40" s="7">
        <f t="shared" si="6"/>
        <v>89045.950000000012</v>
      </c>
      <c r="G40" s="9">
        <f t="shared" si="3"/>
        <v>159045.95000000001</v>
      </c>
    </row>
    <row r="41" spans="1:7">
      <c r="A41">
        <f t="shared" si="4"/>
        <v>31</v>
      </c>
      <c r="B41" s="6">
        <f t="shared" si="0"/>
        <v>46295</v>
      </c>
      <c r="C41" s="8"/>
      <c r="D41" s="7">
        <f t="shared" si="7"/>
        <v>16840000</v>
      </c>
      <c r="E41" s="9">
        <f t="shared" si="8"/>
        <v>70000</v>
      </c>
      <c r="F41" s="7">
        <f t="shared" si="6"/>
        <v>85818.250000000015</v>
      </c>
      <c r="G41" s="9">
        <f t="shared" si="3"/>
        <v>155818.25</v>
      </c>
    </row>
    <row r="42" spans="1:7">
      <c r="A42">
        <f t="shared" si="4"/>
        <v>32</v>
      </c>
      <c r="B42" s="6">
        <f t="shared" si="0"/>
        <v>46326</v>
      </c>
      <c r="C42" s="8"/>
      <c r="D42" s="7">
        <f t="shared" si="7"/>
        <v>16770000</v>
      </c>
      <c r="E42" s="9">
        <f t="shared" si="8"/>
        <v>70000</v>
      </c>
      <c r="F42" s="7">
        <f t="shared" si="6"/>
        <v>88311.766666666677</v>
      </c>
      <c r="G42" s="9">
        <f t="shared" si="3"/>
        <v>158311.76666666666</v>
      </c>
    </row>
    <row r="43" spans="1:7">
      <c r="A43">
        <f t="shared" si="4"/>
        <v>33</v>
      </c>
      <c r="B43" s="6">
        <f t="shared" si="0"/>
        <v>46356</v>
      </c>
      <c r="C43" s="8"/>
      <c r="D43" s="7">
        <f t="shared" si="7"/>
        <v>16700000</v>
      </c>
      <c r="E43" s="9">
        <f t="shared" si="8"/>
        <v>70000</v>
      </c>
      <c r="F43" s="7">
        <f t="shared" si="6"/>
        <v>85107.750000000015</v>
      </c>
      <c r="G43" s="9">
        <f t="shared" si="3"/>
        <v>155107.75</v>
      </c>
    </row>
    <row r="44" spans="1:7" s="10" customFormat="1">
      <c r="A44" s="10">
        <f t="shared" si="4"/>
        <v>34</v>
      </c>
      <c r="B44" s="11">
        <f t="shared" si="0"/>
        <v>46387</v>
      </c>
      <c r="C44" s="14"/>
      <c r="D44" s="13">
        <f t="shared" si="7"/>
        <v>16630000</v>
      </c>
      <c r="E44" s="12">
        <f t="shared" si="8"/>
        <v>70000</v>
      </c>
      <c r="F44" s="13">
        <f t="shared" si="6"/>
        <v>87577.583333333343</v>
      </c>
      <c r="G44" s="12">
        <f t="shared" si="3"/>
        <v>157577.58333333334</v>
      </c>
    </row>
    <row r="45" spans="1:7">
      <c r="A45">
        <f t="shared" si="4"/>
        <v>35</v>
      </c>
      <c r="B45" s="6">
        <f t="shared" si="0"/>
        <v>46418</v>
      </c>
      <c r="C45" s="8"/>
      <c r="D45" s="7">
        <f t="shared" si="7"/>
        <v>16560000</v>
      </c>
      <c r="E45" s="9">
        <f t="shared" si="8"/>
        <v>70000</v>
      </c>
      <c r="F45" s="7">
        <f t="shared" si="6"/>
        <v>87210.491666666683</v>
      </c>
      <c r="G45" s="9">
        <f t="shared" si="3"/>
        <v>157210.4916666667</v>
      </c>
    </row>
    <row r="46" spans="1:7">
      <c r="A46">
        <f t="shared" si="4"/>
        <v>36</v>
      </c>
      <c r="B46" s="6">
        <f t="shared" si="0"/>
        <v>46446</v>
      </c>
      <c r="C46" s="8"/>
      <c r="D46" s="7">
        <f t="shared" si="7"/>
        <v>16490000</v>
      </c>
      <c r="E46" s="9">
        <f t="shared" si="8"/>
        <v>70000</v>
      </c>
      <c r="F46" s="7">
        <f t="shared" si="6"/>
        <v>78439.199999999997</v>
      </c>
      <c r="G46" s="9">
        <f t="shared" si="3"/>
        <v>148439.20000000001</v>
      </c>
    </row>
    <row r="47" spans="1:7">
      <c r="A47">
        <f t="shared" si="4"/>
        <v>37</v>
      </c>
      <c r="B47" s="6">
        <f t="shared" si="0"/>
        <v>46477</v>
      </c>
      <c r="C47" s="8"/>
      <c r="D47" s="7">
        <f t="shared" si="7"/>
        <v>16420000</v>
      </c>
      <c r="E47" s="9">
        <f t="shared" si="8"/>
        <v>70000</v>
      </c>
      <c r="F47" s="7">
        <f t="shared" si="6"/>
        <v>86476.308333333349</v>
      </c>
      <c r="G47" s="9">
        <f t="shared" si="3"/>
        <v>156476.30833333335</v>
      </c>
    </row>
    <row r="48" spans="1:7">
      <c r="A48">
        <f t="shared" si="4"/>
        <v>38</v>
      </c>
      <c r="B48" s="6">
        <f t="shared" si="0"/>
        <v>46507</v>
      </c>
      <c r="C48" s="8"/>
      <c r="D48" s="7">
        <f t="shared" si="7"/>
        <v>16350000</v>
      </c>
      <c r="E48" s="9">
        <f t="shared" si="8"/>
        <v>70000</v>
      </c>
      <c r="F48" s="7">
        <f t="shared" si="6"/>
        <v>83331.500000000015</v>
      </c>
      <c r="G48" s="9">
        <f t="shared" si="3"/>
        <v>153331.5</v>
      </c>
    </row>
    <row r="49" spans="1:7">
      <c r="A49">
        <f t="shared" si="4"/>
        <v>39</v>
      </c>
      <c r="B49" s="6">
        <f t="shared" si="0"/>
        <v>46538</v>
      </c>
      <c r="C49" s="8"/>
      <c r="D49" s="7">
        <f t="shared" si="7"/>
        <v>16280000</v>
      </c>
      <c r="E49" s="9">
        <f t="shared" si="8"/>
        <v>70000</v>
      </c>
      <c r="F49" s="7">
        <f t="shared" si="6"/>
        <v>85742.125000000015</v>
      </c>
      <c r="G49" s="9">
        <f t="shared" si="3"/>
        <v>155742.125</v>
      </c>
    </row>
    <row r="50" spans="1:7">
      <c r="A50">
        <f t="shared" si="4"/>
        <v>40</v>
      </c>
      <c r="B50" s="6">
        <f t="shared" si="0"/>
        <v>46568</v>
      </c>
      <c r="C50" s="8"/>
      <c r="D50" s="7">
        <f t="shared" si="7"/>
        <v>16210000</v>
      </c>
      <c r="E50" s="9">
        <f t="shared" si="8"/>
        <v>70000</v>
      </c>
      <c r="F50" s="7">
        <f t="shared" si="6"/>
        <v>82621.000000000015</v>
      </c>
      <c r="G50" s="9">
        <f t="shared" si="3"/>
        <v>152621</v>
      </c>
    </row>
    <row r="51" spans="1:7">
      <c r="A51">
        <f t="shared" si="4"/>
        <v>41</v>
      </c>
      <c r="B51" s="6">
        <f t="shared" si="0"/>
        <v>46599</v>
      </c>
      <c r="C51" s="8"/>
      <c r="D51" s="7">
        <f t="shared" si="7"/>
        <v>16140000</v>
      </c>
      <c r="E51" s="9">
        <f t="shared" si="8"/>
        <v>70000</v>
      </c>
      <c r="F51" s="7">
        <f t="shared" si="6"/>
        <v>85007.94166666668</v>
      </c>
      <c r="G51" s="9">
        <f t="shared" si="3"/>
        <v>155007.94166666668</v>
      </c>
    </row>
    <row r="52" spans="1:7">
      <c r="A52">
        <f t="shared" si="4"/>
        <v>42</v>
      </c>
      <c r="B52" s="6">
        <f t="shared" si="0"/>
        <v>46630</v>
      </c>
      <c r="C52" s="8"/>
      <c r="D52" s="7">
        <f t="shared" si="7"/>
        <v>16070000</v>
      </c>
      <c r="E52" s="9">
        <f t="shared" si="8"/>
        <v>70000</v>
      </c>
      <c r="F52" s="7">
        <f t="shared" si="6"/>
        <v>84640.85</v>
      </c>
      <c r="G52" s="9">
        <f t="shared" si="3"/>
        <v>154640.85</v>
      </c>
    </row>
    <row r="53" spans="1:7">
      <c r="A53">
        <f t="shared" si="4"/>
        <v>43</v>
      </c>
      <c r="B53" s="6">
        <f t="shared" si="0"/>
        <v>46660</v>
      </c>
      <c r="C53" s="8"/>
      <c r="D53" s="7">
        <f t="shared" si="7"/>
        <v>16000000</v>
      </c>
      <c r="E53" s="9">
        <f t="shared" si="8"/>
        <v>70000</v>
      </c>
      <c r="F53" s="7">
        <f t="shared" si="6"/>
        <v>81555.250000000015</v>
      </c>
      <c r="G53" s="9">
        <f t="shared" si="3"/>
        <v>151555.25</v>
      </c>
    </row>
    <row r="54" spans="1:7">
      <c r="A54">
        <f t="shared" si="4"/>
        <v>44</v>
      </c>
      <c r="B54" s="6">
        <f t="shared" si="0"/>
        <v>46691</v>
      </c>
      <c r="C54" s="8"/>
      <c r="D54" s="7">
        <f t="shared" si="7"/>
        <v>15930000</v>
      </c>
      <c r="E54" s="9">
        <f t="shared" si="8"/>
        <v>70000</v>
      </c>
      <c r="F54" s="7">
        <f t="shared" si="6"/>
        <v>83906.666666666672</v>
      </c>
      <c r="G54" s="9">
        <f t="shared" si="3"/>
        <v>153906.66666666669</v>
      </c>
    </row>
    <row r="55" spans="1:7">
      <c r="A55">
        <f t="shared" si="4"/>
        <v>45</v>
      </c>
      <c r="B55" s="6">
        <f t="shared" si="0"/>
        <v>46721</v>
      </c>
      <c r="C55" s="8"/>
      <c r="D55" s="7">
        <f t="shared" si="7"/>
        <v>15860000</v>
      </c>
      <c r="E55" s="9">
        <f t="shared" si="8"/>
        <v>70000</v>
      </c>
      <c r="F55" s="7">
        <f t="shared" si="6"/>
        <v>80844.750000000015</v>
      </c>
      <c r="G55" s="9">
        <f t="shared" si="3"/>
        <v>150844.75</v>
      </c>
    </row>
    <row r="56" spans="1:7" s="10" customFormat="1">
      <c r="A56" s="10">
        <f t="shared" si="4"/>
        <v>46</v>
      </c>
      <c r="B56" s="11">
        <f t="shared" si="0"/>
        <v>46752</v>
      </c>
      <c r="C56" s="14"/>
      <c r="D56" s="13">
        <f t="shared" si="7"/>
        <v>15790000</v>
      </c>
      <c r="E56" s="12">
        <f t="shared" si="8"/>
        <v>70000</v>
      </c>
      <c r="F56" s="13">
        <f t="shared" si="6"/>
        <v>83172.483333333337</v>
      </c>
      <c r="G56" s="12">
        <f t="shared" si="3"/>
        <v>153172.48333333334</v>
      </c>
    </row>
    <row r="57" spans="1:7">
      <c r="A57">
        <f t="shared" si="4"/>
        <v>47</v>
      </c>
      <c r="B57" s="6">
        <f t="shared" si="0"/>
        <v>46783</v>
      </c>
      <c r="C57" s="8"/>
      <c r="D57" s="7">
        <f t="shared" si="7"/>
        <v>15720000</v>
      </c>
      <c r="E57" s="9">
        <v>80000</v>
      </c>
      <c r="F57" s="7">
        <f t="shared" si="6"/>
        <v>82805.391666666677</v>
      </c>
      <c r="G57" s="9">
        <f t="shared" si="3"/>
        <v>162805.39166666666</v>
      </c>
    </row>
    <row r="58" spans="1:7">
      <c r="A58">
        <f t="shared" si="4"/>
        <v>48</v>
      </c>
      <c r="B58" s="6">
        <f t="shared" si="0"/>
        <v>46812</v>
      </c>
      <c r="C58" s="8"/>
      <c r="D58" s="7">
        <f t="shared" si="7"/>
        <v>15640000</v>
      </c>
      <c r="E58" s="9">
        <f t="shared" si="8"/>
        <v>80000</v>
      </c>
      <c r="F58" s="7">
        <f t="shared" si="6"/>
        <v>77119.7</v>
      </c>
      <c r="G58" s="9">
        <f t="shared" si="3"/>
        <v>157119.70000000001</v>
      </c>
    </row>
    <row r="59" spans="1:7">
      <c r="A59">
        <f t="shared" si="4"/>
        <v>49</v>
      </c>
      <c r="B59" s="6">
        <f t="shared" si="0"/>
        <v>46843</v>
      </c>
      <c r="C59" s="8"/>
      <c r="D59" s="7">
        <f t="shared" si="7"/>
        <v>15560000</v>
      </c>
      <c r="E59" s="9">
        <f t="shared" si="8"/>
        <v>80000</v>
      </c>
      <c r="F59" s="7">
        <f t="shared" si="6"/>
        <v>82018.766666666677</v>
      </c>
      <c r="G59" s="9">
        <f t="shared" si="3"/>
        <v>162018.76666666666</v>
      </c>
    </row>
    <row r="60" spans="1:7">
      <c r="A60">
        <f t="shared" si="4"/>
        <v>50</v>
      </c>
      <c r="B60" s="6">
        <f t="shared" si="0"/>
        <v>46873</v>
      </c>
      <c r="C60" s="8"/>
      <c r="D60" s="7">
        <f t="shared" si="7"/>
        <v>15480000</v>
      </c>
      <c r="E60" s="9">
        <f t="shared" si="8"/>
        <v>80000</v>
      </c>
      <c r="F60" s="7">
        <f t="shared" si="6"/>
        <v>78967.000000000015</v>
      </c>
      <c r="G60" s="9">
        <f t="shared" si="3"/>
        <v>158967</v>
      </c>
    </row>
    <row r="61" spans="1:7">
      <c r="A61">
        <f t="shared" si="4"/>
        <v>51</v>
      </c>
      <c r="B61" s="6">
        <f t="shared" si="0"/>
        <v>46904</v>
      </c>
      <c r="C61" s="8"/>
      <c r="D61" s="7">
        <f t="shared" si="7"/>
        <v>15400000</v>
      </c>
      <c r="E61" s="9">
        <f t="shared" si="8"/>
        <v>80000</v>
      </c>
      <c r="F61" s="7">
        <f t="shared" si="6"/>
        <v>81179.700000000012</v>
      </c>
      <c r="G61" s="9">
        <f t="shared" si="3"/>
        <v>161179.70000000001</v>
      </c>
    </row>
    <row r="62" spans="1:7">
      <c r="A62">
        <f t="shared" si="4"/>
        <v>52</v>
      </c>
      <c r="B62" s="6">
        <f t="shared" si="0"/>
        <v>46934</v>
      </c>
      <c r="C62" s="8"/>
      <c r="D62" s="7">
        <f t="shared" si="7"/>
        <v>15320000</v>
      </c>
      <c r="E62" s="9">
        <f t="shared" si="8"/>
        <v>80000</v>
      </c>
      <c r="F62" s="7">
        <f t="shared" si="6"/>
        <v>78155.000000000015</v>
      </c>
      <c r="G62" s="9">
        <f t="shared" si="3"/>
        <v>158155</v>
      </c>
    </row>
    <row r="63" spans="1:7">
      <c r="A63">
        <f t="shared" si="4"/>
        <v>53</v>
      </c>
      <c r="B63" s="6">
        <f t="shared" si="0"/>
        <v>46965</v>
      </c>
      <c r="C63" s="8"/>
      <c r="D63" s="7">
        <f t="shared" si="7"/>
        <v>15240000</v>
      </c>
      <c r="E63" s="9">
        <f t="shared" si="8"/>
        <v>80000</v>
      </c>
      <c r="F63" s="7">
        <f t="shared" si="6"/>
        <v>80340.633333333346</v>
      </c>
      <c r="G63" s="9">
        <f t="shared" si="3"/>
        <v>160340.63333333336</v>
      </c>
    </row>
    <row r="64" spans="1:7">
      <c r="A64">
        <f t="shared" si="4"/>
        <v>54</v>
      </c>
      <c r="B64" s="6">
        <f t="shared" si="0"/>
        <v>46996</v>
      </c>
      <c r="C64" s="8"/>
      <c r="D64" s="7">
        <f t="shared" si="7"/>
        <v>15160000</v>
      </c>
      <c r="E64" s="9">
        <f t="shared" si="8"/>
        <v>80000</v>
      </c>
      <c r="F64" s="7">
        <f t="shared" si="6"/>
        <v>79921.100000000006</v>
      </c>
      <c r="G64" s="9">
        <f t="shared" si="3"/>
        <v>159921.1</v>
      </c>
    </row>
    <row r="65" spans="1:7">
      <c r="A65">
        <f t="shared" si="4"/>
        <v>55</v>
      </c>
      <c r="B65" s="6">
        <f t="shared" si="0"/>
        <v>47026</v>
      </c>
      <c r="C65" s="8"/>
      <c r="D65" s="7">
        <f t="shared" si="7"/>
        <v>15080000</v>
      </c>
      <c r="E65" s="9">
        <f t="shared" si="8"/>
        <v>80000</v>
      </c>
      <c r="F65" s="7">
        <f t="shared" si="6"/>
        <v>76937.000000000015</v>
      </c>
      <c r="G65" s="9">
        <f t="shared" si="3"/>
        <v>156937</v>
      </c>
    </row>
    <row r="66" spans="1:7">
      <c r="A66">
        <f t="shared" si="4"/>
        <v>56</v>
      </c>
      <c r="B66" s="6">
        <f t="shared" si="0"/>
        <v>47057</v>
      </c>
      <c r="C66" s="8"/>
      <c r="D66" s="7">
        <f t="shared" si="7"/>
        <v>15000000</v>
      </c>
      <c r="E66" s="9">
        <f t="shared" si="8"/>
        <v>80000</v>
      </c>
      <c r="F66" s="7">
        <f t="shared" si="6"/>
        <v>79082.03333333334</v>
      </c>
      <c r="G66" s="9">
        <f t="shared" si="3"/>
        <v>159082.03333333333</v>
      </c>
    </row>
    <row r="67" spans="1:7">
      <c r="A67">
        <f t="shared" si="4"/>
        <v>57</v>
      </c>
      <c r="B67" s="6">
        <f t="shared" si="0"/>
        <v>47087</v>
      </c>
      <c r="C67" s="8"/>
      <c r="D67" s="7">
        <f t="shared" si="7"/>
        <v>14920000</v>
      </c>
      <c r="E67" s="9">
        <f t="shared" si="8"/>
        <v>80000</v>
      </c>
      <c r="F67" s="7">
        <f t="shared" si="6"/>
        <v>76125.000000000015</v>
      </c>
      <c r="G67" s="9">
        <f t="shared" si="3"/>
        <v>156125</v>
      </c>
    </row>
    <row r="68" spans="1:7" s="10" customFormat="1">
      <c r="A68" s="10">
        <f t="shared" si="4"/>
        <v>58</v>
      </c>
      <c r="B68" s="11">
        <f t="shared" si="0"/>
        <v>47118</v>
      </c>
      <c r="C68" s="14"/>
      <c r="D68" s="13">
        <f t="shared" si="7"/>
        <v>14840000</v>
      </c>
      <c r="E68" s="12">
        <f t="shared" si="8"/>
        <v>80000</v>
      </c>
      <c r="F68" s="13">
        <f t="shared" si="6"/>
        <v>78242.966666666674</v>
      </c>
      <c r="G68" s="12">
        <f t="shared" si="3"/>
        <v>158242.96666666667</v>
      </c>
    </row>
    <row r="69" spans="1:7">
      <c r="A69">
        <f t="shared" si="4"/>
        <v>59</v>
      </c>
      <c r="B69" s="6">
        <f t="shared" si="0"/>
        <v>47149</v>
      </c>
      <c r="C69" s="8"/>
      <c r="D69" s="7">
        <f t="shared" si="7"/>
        <v>14760000</v>
      </c>
      <c r="E69" s="9">
        <v>90000</v>
      </c>
      <c r="F69" s="7">
        <f t="shared" si="6"/>
        <v>77823.433333333349</v>
      </c>
      <c r="G69" s="9">
        <f t="shared" si="3"/>
        <v>167823.43333333335</v>
      </c>
    </row>
    <row r="70" spans="1:7">
      <c r="A70">
        <f t="shared" si="4"/>
        <v>60</v>
      </c>
      <c r="B70" s="6">
        <f t="shared" si="0"/>
        <v>47177</v>
      </c>
      <c r="C70" s="8"/>
      <c r="D70" s="7">
        <f t="shared" si="7"/>
        <v>14670000</v>
      </c>
      <c r="E70" s="9">
        <f t="shared" si="8"/>
        <v>90000</v>
      </c>
      <c r="F70" s="7">
        <f t="shared" si="6"/>
        <v>69913.2</v>
      </c>
      <c r="G70" s="9">
        <f t="shared" si="3"/>
        <v>159913.20000000001</v>
      </c>
    </row>
    <row r="71" spans="1:7">
      <c r="A71">
        <f t="shared" si="4"/>
        <v>61</v>
      </c>
      <c r="B71" s="6">
        <f t="shared" si="0"/>
        <v>47208</v>
      </c>
      <c r="C71" s="8"/>
      <c r="D71" s="7">
        <f t="shared" si="7"/>
        <v>14580000</v>
      </c>
      <c r="E71" s="9">
        <f t="shared" si="8"/>
        <v>90000</v>
      </c>
      <c r="F71" s="7">
        <f t="shared" si="6"/>
        <v>76931.925000000017</v>
      </c>
      <c r="G71" s="9">
        <f t="shared" si="3"/>
        <v>166931.92500000002</v>
      </c>
    </row>
    <row r="72" spans="1:7">
      <c r="A72">
        <f t="shared" si="4"/>
        <v>62</v>
      </c>
      <c r="B72" s="6">
        <f t="shared" si="0"/>
        <v>47238</v>
      </c>
      <c r="C72" s="8"/>
      <c r="D72" s="7">
        <f t="shared" si="7"/>
        <v>14490000</v>
      </c>
      <c r="E72" s="9">
        <f t="shared" si="8"/>
        <v>90000</v>
      </c>
      <c r="F72" s="7">
        <f t="shared" si="6"/>
        <v>73993.500000000015</v>
      </c>
      <c r="G72" s="9">
        <f t="shared" si="3"/>
        <v>163993.5</v>
      </c>
    </row>
    <row r="73" spans="1:7">
      <c r="A73">
        <f t="shared" si="4"/>
        <v>63</v>
      </c>
      <c r="B73" s="6">
        <f t="shared" si="0"/>
        <v>47269</v>
      </c>
      <c r="C73" s="8"/>
      <c r="D73" s="7">
        <f t="shared" si="7"/>
        <v>14400000</v>
      </c>
      <c r="E73" s="9">
        <f t="shared" si="8"/>
        <v>90000</v>
      </c>
      <c r="F73" s="7">
        <f t="shared" si="6"/>
        <v>75987.975000000006</v>
      </c>
      <c r="G73" s="9">
        <f t="shared" si="3"/>
        <v>165987.97500000001</v>
      </c>
    </row>
    <row r="74" spans="1:7">
      <c r="A74">
        <f t="shared" si="4"/>
        <v>64</v>
      </c>
      <c r="B74" s="6">
        <f t="shared" ref="B74:B137" si="9">EOMONTH(B73,1)</f>
        <v>47299</v>
      </c>
      <c r="C74" s="8"/>
      <c r="D74" s="7">
        <f t="shared" si="7"/>
        <v>14310000</v>
      </c>
      <c r="E74" s="9">
        <f t="shared" si="8"/>
        <v>90000</v>
      </c>
      <c r="F74" s="7">
        <f t="shared" si="6"/>
        <v>73080.000000000015</v>
      </c>
      <c r="G74" s="9">
        <f t="shared" ref="G74:G137" si="10">E74+F74</f>
        <v>163080</v>
      </c>
    </row>
    <row r="75" spans="1:7">
      <c r="A75">
        <f t="shared" si="4"/>
        <v>65</v>
      </c>
      <c r="B75" s="6">
        <f t="shared" si="9"/>
        <v>47330</v>
      </c>
      <c r="C75" s="8"/>
      <c r="D75" s="7">
        <f t="shared" si="7"/>
        <v>14220000</v>
      </c>
      <c r="E75" s="9">
        <f t="shared" si="8"/>
        <v>90000</v>
      </c>
      <c r="F75" s="7">
        <f t="shared" si="6"/>
        <v>75044.025000000009</v>
      </c>
      <c r="G75" s="9">
        <f t="shared" si="10"/>
        <v>165044.02500000002</v>
      </c>
    </row>
    <row r="76" spans="1:7">
      <c r="A76">
        <f t="shared" ref="A76:A139" si="11">A75+1</f>
        <v>66</v>
      </c>
      <c r="B76" s="6">
        <f t="shared" si="9"/>
        <v>47361</v>
      </c>
      <c r="C76" s="8"/>
      <c r="D76" s="7">
        <f t="shared" si="7"/>
        <v>14130000</v>
      </c>
      <c r="E76" s="9">
        <f t="shared" si="8"/>
        <v>90000</v>
      </c>
      <c r="F76" s="7">
        <f t="shared" si="6"/>
        <v>74572.050000000017</v>
      </c>
      <c r="G76" s="9">
        <f t="shared" si="10"/>
        <v>164572.05000000002</v>
      </c>
    </row>
    <row r="77" spans="1:7">
      <c r="A77">
        <f t="shared" si="11"/>
        <v>67</v>
      </c>
      <c r="B77" s="6">
        <f t="shared" si="9"/>
        <v>47391</v>
      </c>
      <c r="C77" s="8"/>
      <c r="D77" s="7">
        <f t="shared" si="7"/>
        <v>14040000</v>
      </c>
      <c r="E77" s="9">
        <f t="shared" si="8"/>
        <v>90000</v>
      </c>
      <c r="F77" s="7">
        <f t="shared" si="6"/>
        <v>71709.750000000015</v>
      </c>
      <c r="G77" s="9">
        <f t="shared" si="10"/>
        <v>161709.75</v>
      </c>
    </row>
    <row r="78" spans="1:7">
      <c r="A78">
        <f t="shared" si="11"/>
        <v>68</v>
      </c>
      <c r="B78" s="6">
        <f t="shared" si="9"/>
        <v>47422</v>
      </c>
      <c r="C78" s="8"/>
      <c r="D78" s="7">
        <f t="shared" si="7"/>
        <v>13950000</v>
      </c>
      <c r="E78" s="9">
        <f t="shared" si="8"/>
        <v>90000</v>
      </c>
      <c r="F78" s="7">
        <f t="shared" si="6"/>
        <v>73628.100000000006</v>
      </c>
      <c r="G78" s="9">
        <f t="shared" si="10"/>
        <v>163628.1</v>
      </c>
    </row>
    <row r="79" spans="1:7">
      <c r="A79">
        <f t="shared" si="11"/>
        <v>69</v>
      </c>
      <c r="B79" s="6">
        <f t="shared" si="9"/>
        <v>47452</v>
      </c>
      <c r="C79" s="8"/>
      <c r="D79" s="7">
        <f t="shared" si="7"/>
        <v>13860000</v>
      </c>
      <c r="E79" s="9">
        <f t="shared" si="8"/>
        <v>90000</v>
      </c>
      <c r="F79" s="7">
        <f t="shared" si="6"/>
        <v>70796.250000000015</v>
      </c>
      <c r="G79" s="9">
        <f t="shared" si="10"/>
        <v>160796.25</v>
      </c>
    </row>
    <row r="80" spans="1:7" s="10" customFormat="1">
      <c r="A80" s="10">
        <f t="shared" si="11"/>
        <v>70</v>
      </c>
      <c r="B80" s="11">
        <f t="shared" si="9"/>
        <v>47483</v>
      </c>
      <c r="C80" s="14"/>
      <c r="D80" s="13">
        <f t="shared" si="7"/>
        <v>13770000</v>
      </c>
      <c r="E80" s="12">
        <f t="shared" si="8"/>
        <v>90000</v>
      </c>
      <c r="F80" s="13">
        <f t="shared" si="6"/>
        <v>72684.149999999994</v>
      </c>
      <c r="G80" s="12">
        <f t="shared" si="10"/>
        <v>162684.15</v>
      </c>
    </row>
    <row r="81" spans="1:7">
      <c r="A81">
        <f t="shared" si="11"/>
        <v>71</v>
      </c>
      <c r="B81" s="6">
        <f t="shared" si="9"/>
        <v>47514</v>
      </c>
      <c r="C81" s="8"/>
      <c r="D81" s="7">
        <f t="shared" si="7"/>
        <v>13680000</v>
      </c>
      <c r="E81" s="9">
        <v>110000</v>
      </c>
      <c r="F81" s="7">
        <f t="shared" si="6"/>
        <v>72212.175000000003</v>
      </c>
      <c r="G81" s="9">
        <f t="shared" si="10"/>
        <v>182212.17499999999</v>
      </c>
    </row>
    <row r="82" spans="1:7">
      <c r="A82">
        <f t="shared" si="11"/>
        <v>72</v>
      </c>
      <c r="B82" s="6">
        <f t="shared" si="9"/>
        <v>47542</v>
      </c>
      <c r="C82" s="8"/>
      <c r="D82" s="7">
        <f t="shared" si="7"/>
        <v>13570000</v>
      </c>
      <c r="E82" s="9">
        <f t="shared" si="8"/>
        <v>110000</v>
      </c>
      <c r="F82" s="7">
        <f t="shared" si="6"/>
        <v>64797.599999999999</v>
      </c>
      <c r="G82" s="9">
        <f t="shared" si="10"/>
        <v>174797.6</v>
      </c>
    </row>
    <row r="83" spans="1:7">
      <c r="A83">
        <f t="shared" si="11"/>
        <v>73</v>
      </c>
      <c r="B83" s="6">
        <f t="shared" si="9"/>
        <v>47573</v>
      </c>
      <c r="C83" s="8"/>
      <c r="D83" s="7">
        <f t="shared" si="7"/>
        <v>13460000</v>
      </c>
      <c r="E83" s="9">
        <f t="shared" si="8"/>
        <v>110000</v>
      </c>
      <c r="F83" s="7">
        <f t="shared" si="6"/>
        <v>71163.34166666666</v>
      </c>
      <c r="G83" s="9">
        <f t="shared" si="10"/>
        <v>181163.34166666667</v>
      </c>
    </row>
    <row r="84" spans="1:7">
      <c r="A84">
        <f t="shared" si="11"/>
        <v>74</v>
      </c>
      <c r="B84" s="6">
        <f t="shared" si="9"/>
        <v>47603</v>
      </c>
      <c r="C84" s="8"/>
      <c r="D84" s="7">
        <f t="shared" si="7"/>
        <v>13350000</v>
      </c>
      <c r="E84" s="9">
        <f t="shared" si="8"/>
        <v>110000</v>
      </c>
      <c r="F84" s="7">
        <f t="shared" si="6"/>
        <v>68309.500000000015</v>
      </c>
      <c r="G84" s="9">
        <f t="shared" si="10"/>
        <v>178309.5</v>
      </c>
    </row>
    <row r="85" spans="1:7">
      <c r="A85">
        <f t="shared" si="11"/>
        <v>75</v>
      </c>
      <c r="B85" s="6">
        <f t="shared" si="9"/>
        <v>47634</v>
      </c>
      <c r="C85" s="8"/>
      <c r="D85" s="7">
        <f t="shared" si="7"/>
        <v>13240000</v>
      </c>
      <c r="E85" s="9">
        <f t="shared" si="8"/>
        <v>110000</v>
      </c>
      <c r="F85" s="7">
        <f t="shared" si="6"/>
        <v>70009.625</v>
      </c>
      <c r="G85" s="9">
        <f t="shared" si="10"/>
        <v>180009.625</v>
      </c>
    </row>
    <row r="86" spans="1:7">
      <c r="A86">
        <f t="shared" si="11"/>
        <v>76</v>
      </c>
      <c r="B86" s="6">
        <f t="shared" si="9"/>
        <v>47664</v>
      </c>
      <c r="C86" s="8"/>
      <c r="D86" s="7">
        <f t="shared" si="7"/>
        <v>13130000</v>
      </c>
      <c r="E86" s="9">
        <f t="shared" si="8"/>
        <v>110000</v>
      </c>
      <c r="F86" s="7">
        <f t="shared" si="6"/>
        <v>67193.000000000015</v>
      </c>
      <c r="G86" s="9">
        <f t="shared" si="10"/>
        <v>177193</v>
      </c>
    </row>
    <row r="87" spans="1:7">
      <c r="A87">
        <f t="shared" si="11"/>
        <v>77</v>
      </c>
      <c r="B87" s="6">
        <f t="shared" si="9"/>
        <v>47695</v>
      </c>
      <c r="C87" s="8"/>
      <c r="D87" s="7">
        <f t="shared" si="7"/>
        <v>13020000</v>
      </c>
      <c r="E87" s="9">
        <f t="shared" si="8"/>
        <v>110000</v>
      </c>
      <c r="F87" s="7">
        <f t="shared" ref="F87:F150" si="12">(B87-B86)*$D$4*D86/360</f>
        <v>68855.90833333334</v>
      </c>
      <c r="G87" s="9">
        <f t="shared" si="10"/>
        <v>178855.90833333333</v>
      </c>
    </row>
    <row r="88" spans="1:7">
      <c r="A88">
        <f t="shared" si="11"/>
        <v>78</v>
      </c>
      <c r="B88" s="6">
        <f t="shared" si="9"/>
        <v>47726</v>
      </c>
      <c r="C88" s="8"/>
      <c r="D88" s="7">
        <f t="shared" si="7"/>
        <v>12910000</v>
      </c>
      <c r="E88" s="9">
        <f t="shared" si="8"/>
        <v>110000</v>
      </c>
      <c r="F88" s="7">
        <f t="shared" si="12"/>
        <v>68279.05</v>
      </c>
      <c r="G88" s="9">
        <f t="shared" si="10"/>
        <v>178279.05</v>
      </c>
    </row>
    <row r="89" spans="1:7">
      <c r="A89">
        <f t="shared" si="11"/>
        <v>79</v>
      </c>
      <c r="B89" s="6">
        <f t="shared" si="9"/>
        <v>47756</v>
      </c>
      <c r="C89" s="8"/>
      <c r="D89" s="7">
        <f t="shared" si="7"/>
        <v>12800000</v>
      </c>
      <c r="E89" s="9">
        <f t="shared" si="8"/>
        <v>110000</v>
      </c>
      <c r="F89" s="7">
        <f t="shared" si="12"/>
        <v>65518.250000000007</v>
      </c>
      <c r="G89" s="9">
        <f t="shared" si="10"/>
        <v>175518.25</v>
      </c>
    </row>
    <row r="90" spans="1:7">
      <c r="A90">
        <f t="shared" si="11"/>
        <v>80</v>
      </c>
      <c r="B90" s="6">
        <f t="shared" si="9"/>
        <v>47787</v>
      </c>
      <c r="C90" s="8"/>
      <c r="D90" s="7">
        <f t="shared" si="7"/>
        <v>12690000</v>
      </c>
      <c r="E90" s="9">
        <f t="shared" si="8"/>
        <v>110000</v>
      </c>
      <c r="F90" s="7">
        <f t="shared" si="12"/>
        <v>67125.333333333328</v>
      </c>
      <c r="G90" s="9">
        <f t="shared" si="10"/>
        <v>177125.33333333331</v>
      </c>
    </row>
    <row r="91" spans="1:7">
      <c r="A91">
        <f t="shared" si="11"/>
        <v>81</v>
      </c>
      <c r="B91" s="6">
        <f t="shared" si="9"/>
        <v>47817</v>
      </c>
      <c r="C91" s="8"/>
      <c r="D91" s="7">
        <f t="shared" si="7"/>
        <v>12580000</v>
      </c>
      <c r="E91" s="9">
        <f t="shared" si="8"/>
        <v>110000</v>
      </c>
      <c r="F91" s="7">
        <f t="shared" si="12"/>
        <v>64401.750000000007</v>
      </c>
      <c r="G91" s="9">
        <f t="shared" si="10"/>
        <v>174401.75</v>
      </c>
    </row>
    <row r="92" spans="1:7" s="10" customFormat="1">
      <c r="A92" s="10">
        <f t="shared" si="11"/>
        <v>82</v>
      </c>
      <c r="B92" s="11">
        <f t="shared" si="9"/>
        <v>47848</v>
      </c>
      <c r="C92" s="14"/>
      <c r="D92" s="13">
        <f t="shared" si="7"/>
        <v>12470000</v>
      </c>
      <c r="E92" s="12">
        <f t="shared" si="8"/>
        <v>110000</v>
      </c>
      <c r="F92" s="13">
        <f t="shared" si="12"/>
        <v>65971.616666666669</v>
      </c>
      <c r="G92" s="12">
        <f t="shared" si="10"/>
        <v>175971.61666666667</v>
      </c>
    </row>
    <row r="93" spans="1:7">
      <c r="A93">
        <f t="shared" si="11"/>
        <v>83</v>
      </c>
      <c r="B93" s="6">
        <f t="shared" si="9"/>
        <v>47879</v>
      </c>
      <c r="C93" s="8"/>
      <c r="D93" s="7">
        <f t="shared" si="7"/>
        <v>12360000</v>
      </c>
      <c r="E93" s="9">
        <v>120000</v>
      </c>
      <c r="F93" s="7">
        <f t="shared" si="12"/>
        <v>65394.758333333331</v>
      </c>
      <c r="G93" s="9">
        <f t="shared" si="10"/>
        <v>185394.75833333333</v>
      </c>
    </row>
    <row r="94" spans="1:7">
      <c r="A94">
        <f t="shared" si="11"/>
        <v>84</v>
      </c>
      <c r="B94" s="6">
        <f t="shared" si="9"/>
        <v>47907</v>
      </c>
      <c r="C94" s="8"/>
      <c r="D94" s="7">
        <f t="shared" ref="D94:D154" si="13">D93-E93</f>
        <v>12240000</v>
      </c>
      <c r="E94" s="9">
        <f t="shared" ref="E94:E154" si="14">E93</f>
        <v>120000</v>
      </c>
      <c r="F94" s="7">
        <f t="shared" si="12"/>
        <v>58545.2</v>
      </c>
      <c r="G94" s="9">
        <f t="shared" si="10"/>
        <v>178545.2</v>
      </c>
    </row>
    <row r="95" spans="1:7">
      <c r="A95">
        <f t="shared" si="11"/>
        <v>85</v>
      </c>
      <c r="B95" s="6">
        <f t="shared" si="9"/>
        <v>47938</v>
      </c>
      <c r="C95" s="8"/>
      <c r="D95" s="7">
        <f t="shared" si="13"/>
        <v>12120000</v>
      </c>
      <c r="E95" s="9">
        <f t="shared" si="14"/>
        <v>120000</v>
      </c>
      <c r="F95" s="7">
        <f t="shared" si="12"/>
        <v>64188.6</v>
      </c>
      <c r="G95" s="9">
        <f t="shared" si="10"/>
        <v>184188.6</v>
      </c>
    </row>
    <row r="96" spans="1:7">
      <c r="A96">
        <f t="shared" si="11"/>
        <v>86</v>
      </c>
      <c r="B96" s="6">
        <f t="shared" si="9"/>
        <v>47968</v>
      </c>
      <c r="C96" s="8"/>
      <c r="D96" s="7">
        <f t="shared" si="13"/>
        <v>12000000</v>
      </c>
      <c r="E96" s="9">
        <f t="shared" si="14"/>
        <v>120000</v>
      </c>
      <c r="F96" s="7">
        <f t="shared" si="12"/>
        <v>61509.000000000007</v>
      </c>
      <c r="G96" s="9">
        <f t="shared" si="10"/>
        <v>181509</v>
      </c>
    </row>
    <row r="97" spans="1:7">
      <c r="A97">
        <f t="shared" si="11"/>
        <v>87</v>
      </c>
      <c r="B97" s="6">
        <f t="shared" si="9"/>
        <v>47999</v>
      </c>
      <c r="C97" s="8"/>
      <c r="D97" s="7">
        <f t="shared" si="13"/>
        <v>11880000</v>
      </c>
      <c r="E97" s="9">
        <f t="shared" si="14"/>
        <v>120000</v>
      </c>
      <c r="F97" s="7">
        <f t="shared" si="12"/>
        <v>62930</v>
      </c>
      <c r="G97" s="9">
        <f t="shared" si="10"/>
        <v>182930</v>
      </c>
    </row>
    <row r="98" spans="1:7">
      <c r="A98">
        <f t="shared" si="11"/>
        <v>88</v>
      </c>
      <c r="B98" s="6">
        <f t="shared" si="9"/>
        <v>48029</v>
      </c>
      <c r="C98" s="8"/>
      <c r="D98" s="7">
        <f t="shared" si="13"/>
        <v>11760000</v>
      </c>
      <c r="E98" s="9">
        <f t="shared" si="14"/>
        <v>120000</v>
      </c>
      <c r="F98" s="7">
        <f t="shared" si="12"/>
        <v>60291.000000000007</v>
      </c>
      <c r="G98" s="9">
        <f t="shared" si="10"/>
        <v>180291</v>
      </c>
    </row>
    <row r="99" spans="1:7">
      <c r="A99">
        <f t="shared" si="11"/>
        <v>89</v>
      </c>
      <c r="B99" s="6">
        <f t="shared" si="9"/>
        <v>48060</v>
      </c>
      <c r="C99" s="8"/>
      <c r="D99" s="7">
        <f t="shared" si="13"/>
        <v>11640000</v>
      </c>
      <c r="E99" s="9">
        <f t="shared" si="14"/>
        <v>120000</v>
      </c>
      <c r="F99" s="7">
        <f t="shared" si="12"/>
        <v>61671.4</v>
      </c>
      <c r="G99" s="9">
        <f t="shared" si="10"/>
        <v>181671.4</v>
      </c>
    </row>
    <row r="100" spans="1:7">
      <c r="A100">
        <f t="shared" si="11"/>
        <v>90</v>
      </c>
      <c r="B100" s="6">
        <f t="shared" si="9"/>
        <v>48091</v>
      </c>
      <c r="C100" s="8"/>
      <c r="D100" s="7">
        <f t="shared" si="13"/>
        <v>11520000</v>
      </c>
      <c r="E100" s="9">
        <f t="shared" si="14"/>
        <v>120000</v>
      </c>
      <c r="F100" s="7">
        <f t="shared" si="12"/>
        <v>61042.1</v>
      </c>
      <c r="G100" s="9">
        <f t="shared" si="10"/>
        <v>181042.1</v>
      </c>
    </row>
    <row r="101" spans="1:7">
      <c r="A101">
        <f t="shared" si="11"/>
        <v>91</v>
      </c>
      <c r="B101" s="6">
        <f t="shared" si="9"/>
        <v>48121</v>
      </c>
      <c r="C101" s="8"/>
      <c r="D101" s="7">
        <f t="shared" si="13"/>
        <v>11400000</v>
      </c>
      <c r="E101" s="9">
        <f t="shared" si="14"/>
        <v>120000</v>
      </c>
      <c r="F101" s="7">
        <f t="shared" si="12"/>
        <v>58464.000000000007</v>
      </c>
      <c r="G101" s="9">
        <f t="shared" si="10"/>
        <v>178464</v>
      </c>
    </row>
    <row r="102" spans="1:7">
      <c r="A102">
        <f t="shared" si="11"/>
        <v>92</v>
      </c>
      <c r="B102" s="6">
        <f t="shared" si="9"/>
        <v>48152</v>
      </c>
      <c r="C102" s="8"/>
      <c r="D102" s="7">
        <f t="shared" si="13"/>
        <v>11280000</v>
      </c>
      <c r="E102" s="9">
        <f t="shared" si="14"/>
        <v>120000</v>
      </c>
      <c r="F102" s="7">
        <f t="shared" si="12"/>
        <v>59783.5</v>
      </c>
      <c r="G102" s="9">
        <f t="shared" si="10"/>
        <v>179783.5</v>
      </c>
    </row>
    <row r="103" spans="1:7">
      <c r="A103">
        <f t="shared" si="11"/>
        <v>93</v>
      </c>
      <c r="B103" s="6">
        <f t="shared" si="9"/>
        <v>48182</v>
      </c>
      <c r="C103" s="8"/>
      <c r="D103" s="7">
        <f t="shared" si="13"/>
        <v>11160000</v>
      </c>
      <c r="E103" s="9">
        <f t="shared" si="14"/>
        <v>120000</v>
      </c>
      <c r="F103" s="7">
        <f t="shared" si="12"/>
        <v>57246.000000000007</v>
      </c>
      <c r="G103" s="9">
        <f t="shared" si="10"/>
        <v>177246</v>
      </c>
    </row>
    <row r="104" spans="1:7" s="10" customFormat="1">
      <c r="A104" s="10">
        <f t="shared" si="11"/>
        <v>94</v>
      </c>
      <c r="B104" s="11">
        <f t="shared" si="9"/>
        <v>48213</v>
      </c>
      <c r="C104" s="14"/>
      <c r="D104" s="13">
        <f t="shared" si="13"/>
        <v>11040000</v>
      </c>
      <c r="E104" s="12">
        <f t="shared" si="14"/>
        <v>120000</v>
      </c>
      <c r="F104" s="13">
        <f t="shared" si="12"/>
        <v>58524.9</v>
      </c>
      <c r="G104" s="12">
        <f t="shared" si="10"/>
        <v>178524.9</v>
      </c>
    </row>
    <row r="105" spans="1:7">
      <c r="A105">
        <f t="shared" si="11"/>
        <v>95</v>
      </c>
      <c r="B105" s="6">
        <f t="shared" si="9"/>
        <v>48244</v>
      </c>
      <c r="C105" s="8"/>
      <c r="D105" s="7">
        <f t="shared" si="13"/>
        <v>10920000</v>
      </c>
      <c r="E105" s="9">
        <v>140000</v>
      </c>
      <c r="F105" s="7">
        <f t="shared" si="12"/>
        <v>57895.6</v>
      </c>
      <c r="G105" s="9">
        <f t="shared" si="10"/>
        <v>197895.6</v>
      </c>
    </row>
    <row r="106" spans="1:7">
      <c r="A106">
        <f t="shared" si="11"/>
        <v>96</v>
      </c>
      <c r="B106" s="6">
        <f t="shared" si="9"/>
        <v>48273</v>
      </c>
      <c r="C106" s="8"/>
      <c r="D106" s="7">
        <f t="shared" si="13"/>
        <v>10780000</v>
      </c>
      <c r="E106" s="9">
        <f t="shared" si="14"/>
        <v>140000</v>
      </c>
      <c r="F106" s="7">
        <f t="shared" si="12"/>
        <v>53571.7</v>
      </c>
      <c r="G106" s="9">
        <f t="shared" si="10"/>
        <v>193571.7</v>
      </c>
    </row>
    <row r="107" spans="1:7">
      <c r="A107">
        <f t="shared" si="11"/>
        <v>97</v>
      </c>
      <c r="B107" s="6">
        <f t="shared" si="9"/>
        <v>48304</v>
      </c>
      <c r="C107" s="8"/>
      <c r="D107" s="7">
        <f t="shared" si="13"/>
        <v>10640000</v>
      </c>
      <c r="E107" s="9">
        <f t="shared" si="14"/>
        <v>140000</v>
      </c>
      <c r="F107" s="7">
        <f t="shared" si="12"/>
        <v>56532.116666666669</v>
      </c>
      <c r="G107" s="9">
        <f t="shared" si="10"/>
        <v>196532.11666666667</v>
      </c>
    </row>
    <row r="108" spans="1:7">
      <c r="A108">
        <f t="shared" si="11"/>
        <v>98</v>
      </c>
      <c r="B108" s="6">
        <f t="shared" si="9"/>
        <v>48334</v>
      </c>
      <c r="C108" s="8"/>
      <c r="D108" s="7">
        <f t="shared" si="13"/>
        <v>10500000</v>
      </c>
      <c r="E108" s="9">
        <f t="shared" si="14"/>
        <v>140000</v>
      </c>
      <c r="F108" s="7">
        <f t="shared" si="12"/>
        <v>53998.000000000007</v>
      </c>
      <c r="G108" s="9">
        <f t="shared" si="10"/>
        <v>193998</v>
      </c>
    </row>
    <row r="109" spans="1:7">
      <c r="A109">
        <f t="shared" si="11"/>
        <v>99</v>
      </c>
      <c r="B109" s="6">
        <f t="shared" si="9"/>
        <v>48365</v>
      </c>
      <c r="C109" s="8"/>
      <c r="D109" s="7">
        <f t="shared" si="13"/>
        <v>10360000</v>
      </c>
      <c r="E109" s="9">
        <f t="shared" si="14"/>
        <v>140000</v>
      </c>
      <c r="F109" s="7">
        <f t="shared" si="12"/>
        <v>55063.75</v>
      </c>
      <c r="G109" s="9">
        <f t="shared" si="10"/>
        <v>195063.75</v>
      </c>
    </row>
    <row r="110" spans="1:7">
      <c r="A110">
        <f t="shared" si="11"/>
        <v>100</v>
      </c>
      <c r="B110" s="6">
        <f t="shared" si="9"/>
        <v>48395</v>
      </c>
      <c r="C110" s="8"/>
      <c r="D110" s="7">
        <f t="shared" si="13"/>
        <v>10220000</v>
      </c>
      <c r="E110" s="9">
        <f t="shared" si="14"/>
        <v>140000</v>
      </c>
      <c r="F110" s="7">
        <f t="shared" si="12"/>
        <v>52577</v>
      </c>
      <c r="G110" s="9">
        <f t="shared" si="10"/>
        <v>192577</v>
      </c>
    </row>
    <row r="111" spans="1:7">
      <c r="A111">
        <f t="shared" si="11"/>
        <v>101</v>
      </c>
      <c r="B111" s="6">
        <f t="shared" si="9"/>
        <v>48426</v>
      </c>
      <c r="C111" s="8"/>
      <c r="D111" s="7">
        <f t="shared" si="13"/>
        <v>10080000</v>
      </c>
      <c r="E111" s="9">
        <f t="shared" si="14"/>
        <v>140000</v>
      </c>
      <c r="F111" s="7">
        <f t="shared" si="12"/>
        <v>53595.383333333331</v>
      </c>
      <c r="G111" s="9">
        <f t="shared" si="10"/>
        <v>193595.38333333333</v>
      </c>
    </row>
    <row r="112" spans="1:7">
      <c r="A112">
        <f t="shared" si="11"/>
        <v>102</v>
      </c>
      <c r="B112" s="6">
        <f t="shared" si="9"/>
        <v>48457</v>
      </c>
      <c r="C112" s="8"/>
      <c r="D112" s="7">
        <f t="shared" si="13"/>
        <v>9940000</v>
      </c>
      <c r="E112" s="9">
        <f t="shared" si="14"/>
        <v>140000</v>
      </c>
      <c r="F112" s="7">
        <f t="shared" si="12"/>
        <v>52861.2</v>
      </c>
      <c r="G112" s="9">
        <f t="shared" si="10"/>
        <v>192861.2</v>
      </c>
    </row>
    <row r="113" spans="1:7">
      <c r="A113">
        <f t="shared" si="11"/>
        <v>103</v>
      </c>
      <c r="B113" s="6">
        <f t="shared" si="9"/>
        <v>48487</v>
      </c>
      <c r="C113" s="8"/>
      <c r="D113" s="7">
        <f t="shared" si="13"/>
        <v>9800000</v>
      </c>
      <c r="E113" s="9">
        <f t="shared" si="14"/>
        <v>140000</v>
      </c>
      <c r="F113" s="7">
        <f t="shared" si="12"/>
        <v>50445.5</v>
      </c>
      <c r="G113" s="9">
        <f t="shared" si="10"/>
        <v>190445.5</v>
      </c>
    </row>
    <row r="114" spans="1:7">
      <c r="A114">
        <f t="shared" si="11"/>
        <v>104</v>
      </c>
      <c r="B114" s="6">
        <f t="shared" si="9"/>
        <v>48518</v>
      </c>
      <c r="C114" s="8"/>
      <c r="D114" s="7">
        <f t="shared" si="13"/>
        <v>9660000</v>
      </c>
      <c r="E114" s="9">
        <f t="shared" si="14"/>
        <v>140000</v>
      </c>
      <c r="F114" s="7">
        <f t="shared" si="12"/>
        <v>51392.833333333336</v>
      </c>
      <c r="G114" s="9">
        <f t="shared" si="10"/>
        <v>191392.83333333334</v>
      </c>
    </row>
    <row r="115" spans="1:7">
      <c r="A115">
        <f t="shared" si="11"/>
        <v>105</v>
      </c>
      <c r="B115" s="6">
        <f t="shared" si="9"/>
        <v>48548</v>
      </c>
      <c r="C115" s="8"/>
      <c r="D115" s="7">
        <f t="shared" si="13"/>
        <v>9520000</v>
      </c>
      <c r="E115" s="9">
        <f t="shared" si="14"/>
        <v>140000</v>
      </c>
      <c r="F115" s="7">
        <f t="shared" si="12"/>
        <v>49024.5</v>
      </c>
      <c r="G115" s="9">
        <f t="shared" si="10"/>
        <v>189024.5</v>
      </c>
    </row>
    <row r="116" spans="1:7" s="10" customFormat="1">
      <c r="A116" s="10">
        <f t="shared" si="11"/>
        <v>106</v>
      </c>
      <c r="B116" s="11">
        <f t="shared" si="9"/>
        <v>48579</v>
      </c>
      <c r="C116" s="14"/>
      <c r="D116" s="13">
        <f t="shared" si="13"/>
        <v>9380000</v>
      </c>
      <c r="E116" s="12">
        <f t="shared" si="14"/>
        <v>140000</v>
      </c>
      <c r="F116" s="13">
        <f t="shared" si="12"/>
        <v>49924.466666666667</v>
      </c>
      <c r="G116" s="12">
        <f t="shared" si="10"/>
        <v>189924.46666666667</v>
      </c>
    </row>
    <row r="117" spans="1:7">
      <c r="A117">
        <f t="shared" si="11"/>
        <v>107</v>
      </c>
      <c r="B117" s="6">
        <f t="shared" si="9"/>
        <v>48610</v>
      </c>
      <c r="C117" s="8"/>
      <c r="D117" s="7">
        <f t="shared" si="13"/>
        <v>9240000</v>
      </c>
      <c r="E117" s="9">
        <v>160000</v>
      </c>
      <c r="F117" s="7">
        <f t="shared" si="12"/>
        <v>49190.283333333333</v>
      </c>
      <c r="G117" s="9">
        <f t="shared" si="10"/>
        <v>209190.28333333333</v>
      </c>
    </row>
    <row r="118" spans="1:7">
      <c r="A118">
        <f t="shared" si="11"/>
        <v>108</v>
      </c>
      <c r="B118" s="6">
        <f t="shared" si="9"/>
        <v>48638</v>
      </c>
      <c r="C118" s="8"/>
      <c r="D118" s="7">
        <f t="shared" si="13"/>
        <v>9080000</v>
      </c>
      <c r="E118" s="9">
        <f t="shared" si="14"/>
        <v>160000</v>
      </c>
      <c r="F118" s="7">
        <f t="shared" si="12"/>
        <v>43766.8</v>
      </c>
      <c r="G118" s="9">
        <f t="shared" si="10"/>
        <v>203766.8</v>
      </c>
    </row>
    <row r="119" spans="1:7">
      <c r="A119">
        <f t="shared" si="11"/>
        <v>109</v>
      </c>
      <c r="B119" s="6">
        <f t="shared" si="9"/>
        <v>48669</v>
      </c>
      <c r="C119" s="8"/>
      <c r="D119" s="7">
        <f t="shared" si="13"/>
        <v>8920000</v>
      </c>
      <c r="E119" s="9">
        <f t="shared" si="14"/>
        <v>160000</v>
      </c>
      <c r="F119" s="7">
        <f t="shared" si="12"/>
        <v>47617.033333333333</v>
      </c>
      <c r="G119" s="9">
        <f t="shared" si="10"/>
        <v>207617.03333333333</v>
      </c>
    </row>
    <row r="120" spans="1:7">
      <c r="A120">
        <f t="shared" si="11"/>
        <v>110</v>
      </c>
      <c r="B120" s="6">
        <f t="shared" si="9"/>
        <v>48699</v>
      </c>
      <c r="C120" s="8"/>
      <c r="D120" s="7">
        <f t="shared" si="13"/>
        <v>8760000</v>
      </c>
      <c r="E120" s="9">
        <f t="shared" si="14"/>
        <v>160000</v>
      </c>
      <c r="F120" s="7">
        <f t="shared" si="12"/>
        <v>45269.000000000007</v>
      </c>
      <c r="G120" s="9">
        <f t="shared" si="10"/>
        <v>205269</v>
      </c>
    </row>
    <row r="121" spans="1:7">
      <c r="A121">
        <f t="shared" si="11"/>
        <v>111</v>
      </c>
      <c r="B121" s="6">
        <f t="shared" si="9"/>
        <v>48730</v>
      </c>
      <c r="C121" s="8"/>
      <c r="D121" s="7">
        <f t="shared" si="13"/>
        <v>8600000</v>
      </c>
      <c r="E121" s="9">
        <f t="shared" si="14"/>
        <v>160000</v>
      </c>
      <c r="F121" s="7">
        <f t="shared" si="12"/>
        <v>45938.900000000009</v>
      </c>
      <c r="G121" s="9">
        <f t="shared" si="10"/>
        <v>205938.90000000002</v>
      </c>
    </row>
    <row r="122" spans="1:7">
      <c r="A122">
        <f t="shared" si="11"/>
        <v>112</v>
      </c>
      <c r="B122" s="6">
        <f t="shared" si="9"/>
        <v>48760</v>
      </c>
      <c r="C122" s="8"/>
      <c r="D122" s="7">
        <f t="shared" si="13"/>
        <v>8440000</v>
      </c>
      <c r="E122" s="9">
        <f t="shared" si="14"/>
        <v>160000</v>
      </c>
      <c r="F122" s="7">
        <f t="shared" si="12"/>
        <v>43645.000000000007</v>
      </c>
      <c r="G122" s="9">
        <f t="shared" si="10"/>
        <v>203645</v>
      </c>
    </row>
    <row r="123" spans="1:7">
      <c r="A123">
        <f t="shared" si="11"/>
        <v>113</v>
      </c>
      <c r="B123" s="6">
        <f t="shared" si="9"/>
        <v>48791</v>
      </c>
      <c r="C123" s="8"/>
      <c r="D123" s="7">
        <f t="shared" si="13"/>
        <v>8280000</v>
      </c>
      <c r="E123" s="9">
        <f t="shared" si="14"/>
        <v>160000</v>
      </c>
      <c r="F123" s="7">
        <f t="shared" si="12"/>
        <v>44260.76666666667</v>
      </c>
      <c r="G123" s="9">
        <f t="shared" si="10"/>
        <v>204260.76666666666</v>
      </c>
    </row>
    <row r="124" spans="1:7">
      <c r="A124">
        <f t="shared" si="11"/>
        <v>114</v>
      </c>
      <c r="B124" s="6">
        <f t="shared" si="9"/>
        <v>48822</v>
      </c>
      <c r="C124" s="8"/>
      <c r="D124" s="7">
        <f t="shared" si="13"/>
        <v>8120000</v>
      </c>
      <c r="E124" s="9">
        <f t="shared" si="14"/>
        <v>160000</v>
      </c>
      <c r="F124" s="7">
        <f t="shared" si="12"/>
        <v>43421.700000000004</v>
      </c>
      <c r="G124" s="9">
        <f t="shared" si="10"/>
        <v>203421.7</v>
      </c>
    </row>
    <row r="125" spans="1:7">
      <c r="A125">
        <f t="shared" si="11"/>
        <v>115</v>
      </c>
      <c r="B125" s="6">
        <f t="shared" si="9"/>
        <v>48852</v>
      </c>
      <c r="C125" s="8"/>
      <c r="D125" s="7">
        <f t="shared" si="13"/>
        <v>7960000</v>
      </c>
      <c r="E125" s="9">
        <f t="shared" si="14"/>
        <v>160000</v>
      </c>
      <c r="F125" s="7">
        <f t="shared" si="12"/>
        <v>41209.000000000007</v>
      </c>
      <c r="G125" s="9">
        <f t="shared" si="10"/>
        <v>201209</v>
      </c>
    </row>
    <row r="126" spans="1:7">
      <c r="A126">
        <f t="shared" si="11"/>
        <v>116</v>
      </c>
      <c r="B126" s="6">
        <f t="shared" si="9"/>
        <v>48883</v>
      </c>
      <c r="C126" s="8"/>
      <c r="D126" s="7">
        <f t="shared" si="13"/>
        <v>7800000</v>
      </c>
      <c r="E126" s="9">
        <f t="shared" si="14"/>
        <v>160000</v>
      </c>
      <c r="F126" s="7">
        <f t="shared" si="12"/>
        <v>41743.566666666673</v>
      </c>
      <c r="G126" s="9">
        <f t="shared" si="10"/>
        <v>201743.56666666668</v>
      </c>
    </row>
    <row r="127" spans="1:7">
      <c r="A127">
        <f t="shared" si="11"/>
        <v>117</v>
      </c>
      <c r="B127" s="6">
        <f t="shared" si="9"/>
        <v>48913</v>
      </c>
      <c r="C127" s="8"/>
      <c r="D127" s="7">
        <f t="shared" si="13"/>
        <v>7640000</v>
      </c>
      <c r="E127" s="9">
        <f t="shared" si="14"/>
        <v>160000</v>
      </c>
      <c r="F127" s="7">
        <f t="shared" si="12"/>
        <v>39585.000000000007</v>
      </c>
      <c r="G127" s="9">
        <f t="shared" si="10"/>
        <v>199585</v>
      </c>
    </row>
    <row r="128" spans="1:7" s="10" customFormat="1">
      <c r="A128" s="10">
        <f t="shared" si="11"/>
        <v>118</v>
      </c>
      <c r="B128" s="11">
        <f t="shared" si="9"/>
        <v>48944</v>
      </c>
      <c r="C128" s="14"/>
      <c r="D128" s="13">
        <f t="shared" si="13"/>
        <v>7480000</v>
      </c>
      <c r="E128" s="12">
        <f t="shared" si="14"/>
        <v>160000</v>
      </c>
      <c r="F128" s="13">
        <f t="shared" si="12"/>
        <v>40065.433333333342</v>
      </c>
      <c r="G128" s="12">
        <f t="shared" si="10"/>
        <v>200065.43333333335</v>
      </c>
    </row>
    <row r="129" spans="1:7">
      <c r="A129">
        <f t="shared" si="11"/>
        <v>119</v>
      </c>
      <c r="B129" s="6">
        <f t="shared" si="9"/>
        <v>48975</v>
      </c>
      <c r="C129" s="8"/>
      <c r="D129" s="7">
        <f t="shared" si="13"/>
        <v>7320000</v>
      </c>
      <c r="E129" s="9">
        <v>220000</v>
      </c>
      <c r="F129" s="7">
        <f t="shared" si="12"/>
        <v>39226.366666666669</v>
      </c>
      <c r="G129" s="9">
        <f t="shared" si="10"/>
        <v>259226.36666666667</v>
      </c>
    </row>
    <row r="130" spans="1:7">
      <c r="A130">
        <f t="shared" si="11"/>
        <v>120</v>
      </c>
      <c r="B130" s="6">
        <f t="shared" si="9"/>
        <v>49003</v>
      </c>
      <c r="C130" s="8"/>
      <c r="D130" s="7">
        <f t="shared" si="13"/>
        <v>7100000</v>
      </c>
      <c r="E130" s="9">
        <f t="shared" si="14"/>
        <v>220000</v>
      </c>
      <c r="F130" s="7">
        <f t="shared" si="12"/>
        <v>34672.400000000001</v>
      </c>
      <c r="G130" s="9">
        <f t="shared" si="10"/>
        <v>254672.4</v>
      </c>
    </row>
    <row r="131" spans="1:7">
      <c r="A131">
        <f t="shared" si="11"/>
        <v>121</v>
      </c>
      <c r="B131" s="6">
        <f t="shared" si="9"/>
        <v>49034</v>
      </c>
      <c r="C131" s="8"/>
      <c r="D131" s="7">
        <f t="shared" si="13"/>
        <v>6880000</v>
      </c>
      <c r="E131" s="9">
        <f t="shared" si="14"/>
        <v>220000</v>
      </c>
      <c r="F131" s="7">
        <f t="shared" si="12"/>
        <v>37233.583333333336</v>
      </c>
      <c r="G131" s="9">
        <f t="shared" si="10"/>
        <v>257233.58333333334</v>
      </c>
    </row>
    <row r="132" spans="1:7">
      <c r="A132">
        <f t="shared" si="11"/>
        <v>122</v>
      </c>
      <c r="B132" s="6">
        <f t="shared" si="9"/>
        <v>49064</v>
      </c>
      <c r="C132" s="8"/>
      <c r="D132" s="7">
        <f t="shared" si="13"/>
        <v>6660000</v>
      </c>
      <c r="E132" s="9">
        <f t="shared" si="14"/>
        <v>220000</v>
      </c>
      <c r="F132" s="7">
        <f t="shared" si="12"/>
        <v>34916.000000000007</v>
      </c>
      <c r="G132" s="9">
        <f t="shared" si="10"/>
        <v>254916</v>
      </c>
    </row>
    <row r="133" spans="1:7">
      <c r="A133">
        <f t="shared" si="11"/>
        <v>123</v>
      </c>
      <c r="B133" s="6">
        <f t="shared" si="9"/>
        <v>49095</v>
      </c>
      <c r="C133" s="8"/>
      <c r="D133" s="7">
        <f t="shared" si="13"/>
        <v>6440000</v>
      </c>
      <c r="E133" s="9">
        <f t="shared" si="14"/>
        <v>220000</v>
      </c>
      <c r="F133" s="7">
        <f t="shared" si="12"/>
        <v>34926.15</v>
      </c>
      <c r="G133" s="9">
        <f t="shared" si="10"/>
        <v>254926.15</v>
      </c>
    </row>
    <row r="134" spans="1:7">
      <c r="A134">
        <f t="shared" si="11"/>
        <v>124</v>
      </c>
      <c r="B134" s="6">
        <f t="shared" si="9"/>
        <v>49125</v>
      </c>
      <c r="C134" s="8"/>
      <c r="D134" s="7">
        <f t="shared" si="13"/>
        <v>6220000</v>
      </c>
      <c r="E134" s="9">
        <f t="shared" si="14"/>
        <v>220000</v>
      </c>
      <c r="F134" s="7">
        <f t="shared" si="12"/>
        <v>32683.000000000004</v>
      </c>
      <c r="G134" s="9">
        <f t="shared" si="10"/>
        <v>252683</v>
      </c>
    </row>
    <row r="135" spans="1:7">
      <c r="A135">
        <f t="shared" si="11"/>
        <v>125</v>
      </c>
      <c r="B135" s="6">
        <f t="shared" si="9"/>
        <v>49156</v>
      </c>
      <c r="C135" s="8"/>
      <c r="D135" s="7">
        <f t="shared" si="13"/>
        <v>6000000</v>
      </c>
      <c r="E135" s="9">
        <f t="shared" si="14"/>
        <v>220000</v>
      </c>
      <c r="F135" s="7">
        <f t="shared" si="12"/>
        <v>32618.716666666667</v>
      </c>
      <c r="G135" s="9">
        <f t="shared" si="10"/>
        <v>252618.71666666667</v>
      </c>
    </row>
    <row r="136" spans="1:7">
      <c r="A136">
        <f t="shared" si="11"/>
        <v>126</v>
      </c>
      <c r="B136" s="6">
        <f t="shared" si="9"/>
        <v>49187</v>
      </c>
      <c r="C136" s="8"/>
      <c r="D136" s="7">
        <f t="shared" si="13"/>
        <v>5780000</v>
      </c>
      <c r="E136" s="9">
        <f t="shared" si="14"/>
        <v>220000</v>
      </c>
      <c r="F136" s="7">
        <f t="shared" si="12"/>
        <v>31465</v>
      </c>
      <c r="G136" s="9">
        <f t="shared" si="10"/>
        <v>251465</v>
      </c>
    </row>
    <row r="137" spans="1:7">
      <c r="A137">
        <f t="shared" si="11"/>
        <v>127</v>
      </c>
      <c r="B137" s="6">
        <f t="shared" si="9"/>
        <v>49217</v>
      </c>
      <c r="C137" s="8"/>
      <c r="D137" s="7">
        <f t="shared" si="13"/>
        <v>5560000</v>
      </c>
      <c r="E137" s="9">
        <f t="shared" si="14"/>
        <v>220000</v>
      </c>
      <c r="F137" s="7">
        <f t="shared" si="12"/>
        <v>29333.500000000004</v>
      </c>
      <c r="G137" s="9">
        <f t="shared" si="10"/>
        <v>249333.5</v>
      </c>
    </row>
    <row r="138" spans="1:7">
      <c r="A138">
        <f t="shared" si="11"/>
        <v>128</v>
      </c>
      <c r="B138" s="6">
        <f t="shared" ref="B138:B154" si="15">EOMONTH(B137,1)</f>
        <v>49248</v>
      </c>
      <c r="C138" s="8"/>
      <c r="D138" s="7">
        <f t="shared" si="13"/>
        <v>5340000</v>
      </c>
      <c r="E138" s="9">
        <f t="shared" si="14"/>
        <v>220000</v>
      </c>
      <c r="F138" s="7">
        <f t="shared" si="12"/>
        <v>29157.566666666666</v>
      </c>
      <c r="G138" s="9">
        <f t="shared" ref="G138:G154" si="16">E138+F138</f>
        <v>249157.56666666665</v>
      </c>
    </row>
    <row r="139" spans="1:7">
      <c r="A139">
        <f t="shared" si="11"/>
        <v>129</v>
      </c>
      <c r="B139" s="6">
        <f t="shared" si="15"/>
        <v>49278</v>
      </c>
      <c r="C139" s="8"/>
      <c r="D139" s="7">
        <f t="shared" si="13"/>
        <v>5120000</v>
      </c>
      <c r="E139" s="9">
        <f t="shared" si="14"/>
        <v>220000</v>
      </c>
      <c r="F139" s="7">
        <f t="shared" si="12"/>
        <v>27100.500000000004</v>
      </c>
      <c r="G139" s="9">
        <f t="shared" si="16"/>
        <v>247100.5</v>
      </c>
    </row>
    <row r="140" spans="1:7" s="10" customFormat="1">
      <c r="A140" s="10">
        <f t="shared" ref="A140:A154" si="17">A139+1</f>
        <v>130</v>
      </c>
      <c r="B140" s="11">
        <f t="shared" si="15"/>
        <v>49309</v>
      </c>
      <c r="C140" s="14"/>
      <c r="D140" s="13">
        <f t="shared" si="13"/>
        <v>4900000</v>
      </c>
      <c r="E140" s="12">
        <f t="shared" si="14"/>
        <v>220000</v>
      </c>
      <c r="F140" s="13">
        <f t="shared" si="12"/>
        <v>26850.133333333335</v>
      </c>
      <c r="G140" s="12">
        <f t="shared" si="16"/>
        <v>246850.13333333333</v>
      </c>
    </row>
    <row r="141" spans="1:7">
      <c r="A141">
        <f t="shared" si="17"/>
        <v>131</v>
      </c>
      <c r="B141" s="6">
        <f t="shared" si="15"/>
        <v>49340</v>
      </c>
      <c r="C141" s="8"/>
      <c r="D141" s="7">
        <f t="shared" si="13"/>
        <v>4680000</v>
      </c>
      <c r="E141" s="9">
        <v>320000</v>
      </c>
      <c r="F141" s="7">
        <f t="shared" si="12"/>
        <v>25696.416666666668</v>
      </c>
      <c r="G141" s="9">
        <f t="shared" si="16"/>
        <v>345696.41666666669</v>
      </c>
    </row>
    <row r="142" spans="1:7">
      <c r="A142">
        <f t="shared" si="17"/>
        <v>132</v>
      </c>
      <c r="B142" s="6">
        <f t="shared" si="15"/>
        <v>49368</v>
      </c>
      <c r="C142" s="8"/>
      <c r="D142" s="7">
        <f t="shared" si="13"/>
        <v>4360000</v>
      </c>
      <c r="E142" s="9">
        <f t="shared" si="14"/>
        <v>320000</v>
      </c>
      <c r="F142" s="7">
        <f t="shared" si="12"/>
        <v>22167.599999999999</v>
      </c>
      <c r="G142" s="9">
        <f t="shared" si="16"/>
        <v>342167.6</v>
      </c>
    </row>
    <row r="143" spans="1:7">
      <c r="A143">
        <f t="shared" si="17"/>
        <v>133</v>
      </c>
      <c r="B143" s="6">
        <f t="shared" si="15"/>
        <v>49399</v>
      </c>
      <c r="C143" s="8"/>
      <c r="D143" s="7">
        <f t="shared" si="13"/>
        <v>4040000</v>
      </c>
      <c r="E143" s="9">
        <f t="shared" si="14"/>
        <v>320000</v>
      </c>
      <c r="F143" s="7">
        <f t="shared" si="12"/>
        <v>22864.566666666669</v>
      </c>
      <c r="G143" s="9">
        <f t="shared" si="16"/>
        <v>342864.56666666665</v>
      </c>
    </row>
    <row r="144" spans="1:7">
      <c r="A144">
        <f t="shared" si="17"/>
        <v>134</v>
      </c>
      <c r="B144" s="6">
        <f t="shared" si="15"/>
        <v>49429</v>
      </c>
      <c r="C144" s="8"/>
      <c r="D144" s="7">
        <f t="shared" si="13"/>
        <v>3720000</v>
      </c>
      <c r="E144" s="9">
        <f t="shared" si="14"/>
        <v>320000</v>
      </c>
      <c r="F144" s="7">
        <f t="shared" si="12"/>
        <v>20503.000000000004</v>
      </c>
      <c r="G144" s="9">
        <f t="shared" si="16"/>
        <v>340503</v>
      </c>
    </row>
    <row r="145" spans="1:7" s="24" customFormat="1">
      <c r="A145" s="24">
        <f t="shared" si="17"/>
        <v>135</v>
      </c>
      <c r="B145" s="25">
        <f t="shared" si="15"/>
        <v>49460</v>
      </c>
      <c r="C145" s="26"/>
      <c r="D145" s="27">
        <f t="shared" si="13"/>
        <v>3400000</v>
      </c>
      <c r="E145" s="28">
        <f t="shared" si="14"/>
        <v>320000</v>
      </c>
      <c r="F145" s="27">
        <f t="shared" si="12"/>
        <v>19508.300000000003</v>
      </c>
      <c r="G145" s="28">
        <f t="shared" si="16"/>
        <v>339508.3</v>
      </c>
    </row>
    <row r="146" spans="1:7" s="24" customFormat="1">
      <c r="A146" s="24">
        <f t="shared" si="17"/>
        <v>136</v>
      </c>
      <c r="B146" s="25">
        <f t="shared" si="15"/>
        <v>49490</v>
      </c>
      <c r="C146" s="26"/>
      <c r="D146" s="27">
        <f t="shared" si="13"/>
        <v>3080000</v>
      </c>
      <c r="E146" s="28">
        <f t="shared" si="14"/>
        <v>320000</v>
      </c>
      <c r="F146" s="27">
        <f t="shared" si="12"/>
        <v>17255.000000000004</v>
      </c>
      <c r="G146" s="28">
        <f t="shared" si="16"/>
        <v>337255</v>
      </c>
    </row>
    <row r="147" spans="1:7">
      <c r="A147" s="24">
        <f t="shared" si="17"/>
        <v>137</v>
      </c>
      <c r="B147" s="25">
        <f t="shared" si="15"/>
        <v>49521</v>
      </c>
      <c r="C147" s="26"/>
      <c r="D147" s="27">
        <f t="shared" si="13"/>
        <v>2760000</v>
      </c>
      <c r="E147" s="28">
        <f t="shared" si="14"/>
        <v>320000</v>
      </c>
      <c r="F147" s="27">
        <f t="shared" si="12"/>
        <v>16152.033333333333</v>
      </c>
      <c r="G147" s="28">
        <f t="shared" si="16"/>
        <v>336152.03333333333</v>
      </c>
    </row>
    <row r="148" spans="1:7">
      <c r="A148" s="24">
        <f t="shared" si="17"/>
        <v>138</v>
      </c>
      <c r="B148" s="25">
        <f t="shared" si="15"/>
        <v>49552</v>
      </c>
      <c r="C148" s="26"/>
      <c r="D148" s="27">
        <f t="shared" si="13"/>
        <v>2440000</v>
      </c>
      <c r="E148" s="28">
        <f t="shared" si="14"/>
        <v>320000</v>
      </c>
      <c r="F148" s="27">
        <f t="shared" si="12"/>
        <v>14473.9</v>
      </c>
      <c r="G148" s="28">
        <f t="shared" si="16"/>
        <v>334473.90000000002</v>
      </c>
    </row>
    <row r="149" spans="1:7">
      <c r="A149" s="24">
        <f t="shared" si="17"/>
        <v>139</v>
      </c>
      <c r="B149" s="25">
        <f t="shared" si="15"/>
        <v>49582</v>
      </c>
      <c r="C149" s="26"/>
      <c r="D149" s="27">
        <f t="shared" si="13"/>
        <v>2120000</v>
      </c>
      <c r="E149" s="28">
        <f t="shared" si="14"/>
        <v>320000</v>
      </c>
      <c r="F149" s="27">
        <f t="shared" si="12"/>
        <v>12383</v>
      </c>
      <c r="G149" s="28">
        <f t="shared" si="16"/>
        <v>332383</v>
      </c>
    </row>
    <row r="150" spans="1:7">
      <c r="A150" s="24">
        <f t="shared" si="17"/>
        <v>140</v>
      </c>
      <c r="B150" s="25">
        <f t="shared" si="15"/>
        <v>49613</v>
      </c>
      <c r="C150" s="26"/>
      <c r="D150" s="27">
        <f t="shared" si="13"/>
        <v>1800000</v>
      </c>
      <c r="E150" s="28">
        <f t="shared" si="14"/>
        <v>320000</v>
      </c>
      <c r="F150" s="27">
        <f t="shared" si="12"/>
        <v>11117.633333333335</v>
      </c>
      <c r="G150" s="28">
        <f t="shared" si="16"/>
        <v>331117.63333333336</v>
      </c>
    </row>
    <row r="151" spans="1:7">
      <c r="A151" s="24">
        <f t="shared" si="17"/>
        <v>141</v>
      </c>
      <c r="B151" s="25">
        <f t="shared" si="15"/>
        <v>49643</v>
      </c>
      <c r="C151" s="26"/>
      <c r="D151" s="27">
        <f t="shared" si="13"/>
        <v>1480000</v>
      </c>
      <c r="E151" s="28">
        <f t="shared" si="14"/>
        <v>320000</v>
      </c>
      <c r="F151" s="27">
        <f t="shared" ref="F151:F155" si="18">(B151-B150)*$D$4*D150/360</f>
        <v>9135.0000000000018</v>
      </c>
      <c r="G151" s="28">
        <f t="shared" si="16"/>
        <v>329135</v>
      </c>
    </row>
    <row r="152" spans="1:7" s="10" customFormat="1">
      <c r="A152" s="10">
        <f t="shared" si="17"/>
        <v>142</v>
      </c>
      <c r="B152" s="11">
        <f t="shared" si="15"/>
        <v>49674</v>
      </c>
      <c r="C152" s="14"/>
      <c r="D152" s="13">
        <f t="shared" si="13"/>
        <v>1160000</v>
      </c>
      <c r="E152" s="12">
        <f t="shared" si="14"/>
        <v>320000</v>
      </c>
      <c r="F152" s="13">
        <f t="shared" si="18"/>
        <v>7761.3666666666668</v>
      </c>
      <c r="G152" s="12">
        <f t="shared" si="16"/>
        <v>327761.36666666664</v>
      </c>
    </row>
    <row r="153" spans="1:7">
      <c r="A153" s="24">
        <f t="shared" si="17"/>
        <v>143</v>
      </c>
      <c r="B153" s="25">
        <f t="shared" si="15"/>
        <v>49705</v>
      </c>
      <c r="C153" s="26"/>
      <c r="D153" s="27">
        <f t="shared" si="13"/>
        <v>840000</v>
      </c>
      <c r="E153" s="28">
        <v>420000</v>
      </c>
      <c r="F153" s="27">
        <f t="shared" si="18"/>
        <v>6083.2333333333336</v>
      </c>
      <c r="G153" s="28">
        <f t="shared" si="16"/>
        <v>426083.23333333334</v>
      </c>
    </row>
    <row r="154" spans="1:7">
      <c r="A154" s="24">
        <f t="shared" si="17"/>
        <v>144</v>
      </c>
      <c r="B154" s="25">
        <f t="shared" si="15"/>
        <v>49734</v>
      </c>
      <c r="C154" s="26"/>
      <c r="D154" s="27">
        <f t="shared" si="13"/>
        <v>420000</v>
      </c>
      <c r="E154" s="28">
        <f t="shared" si="14"/>
        <v>420000</v>
      </c>
      <c r="F154" s="27">
        <f t="shared" si="18"/>
        <v>4120.8999999999996</v>
      </c>
      <c r="G154" s="28">
        <f t="shared" si="16"/>
        <v>424120.9</v>
      </c>
    </row>
    <row r="155" spans="1:7">
      <c r="B155" s="29" t="s">
        <v>10</v>
      </c>
      <c r="C155" s="30">
        <f>SUM(C9:C146)</f>
        <v>18000000</v>
      </c>
      <c r="D155" s="29"/>
      <c r="E155" s="31">
        <f>SUM(E29:E154)</f>
        <v>18000000</v>
      </c>
      <c r="F155" s="31">
        <f>SUM(F15:F154)</f>
        <v>8051847.8250000002</v>
      </c>
      <c r="G155" s="29"/>
    </row>
    <row r="157" spans="1:7">
      <c r="A157" s="32" t="s">
        <v>11</v>
      </c>
      <c r="B157" s="32"/>
      <c r="C157" s="32"/>
      <c r="D157" s="32"/>
      <c r="E157" s="32"/>
      <c r="F157" s="32"/>
      <c r="G157" s="32"/>
    </row>
  </sheetData>
  <mergeCells count="1">
    <mergeCell ref="A157:G1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credit nou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2024-02-19T11:41:07Z</dcterms:created>
  <dcterms:modified xsi:type="dcterms:W3CDTF">2024-02-19T11:42:39Z</dcterms:modified>
</cp:coreProperties>
</file>