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735"/>
  </bookViews>
  <sheets>
    <sheet name="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>#REF!</definedName>
    <definedName name="bvb">#REF!</definedName>
    <definedName name="Capital_Expenditures___Culture___Sports">'[2]Module 6_Condensed Budget'!#REF!</definedName>
    <definedName name="Capital_Expenditures___Education">'[2]Module 6_Condensed Budget'!#REF!</definedName>
    <definedName name="Capital_Expenditures___General_Administration">'[2]Module 6_Condensed Budget'!#REF!</definedName>
    <definedName name="Capital_Expenditures___Health">'[2]Module 6_Condensed Budget'!#REF!</definedName>
    <definedName name="Capital_Expenditures___Other_Activities">'[2]Module 6_Condensed Budget'!#REF!</definedName>
    <definedName name="Capital_Expenditures___Public_Works___Housing">'[2]Module 6_Condensed Budget'!#REF!</definedName>
    <definedName name="Capital_Expenditures___Social_Assistance">'[2]Module 6_Condensed Budget'!#REF!</definedName>
    <definedName name="Capital_Expenditures___Transportation___Communication">'[2]Module 6_Condensed Budget'!#REF!</definedName>
    <definedName name="Capital_Expenditures__Other_Economic_Activities">'[2]Module 6_Condensed Budget'!#REF!</definedName>
    <definedName name="caragiale">#REF!</definedName>
    <definedName name="Change_in_Operating_Expenditures">'[2]Module 6_Condensed Budget'!#REF!</definedName>
    <definedName name="CO_II">#REF!</definedName>
    <definedName name="COIV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[3]Portfolio!$F$15</definedName>
    <definedName name="_xlnm.Database">#REF!</definedName>
    <definedName name="Deflator__Base_Year___1995">'[2]Module 6_Condensed Budget'!#REF!</definedName>
    <definedName name="Deflator__Base_Year___1997">'[2]Module 6_Condensed Budget'!#REF!</definedName>
    <definedName name="dff">#REF!</definedName>
    <definedName name="DisplaySelectedSheetsMacroButton">#REF!</definedName>
    <definedName name="dsa" localSheetId="0" hidden="1">{#N/A,#N/A,FALSE,"Fund-II"}</definedName>
    <definedName name="dsa" hidden="1">{#N/A,#N/A,FALSE,"Fund-II"}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>#REF!</definedName>
    <definedName name="ewq">#REF!</definedName>
    <definedName name="Excel_BuiltIn__FilterDatabase_13">#REF!</definedName>
    <definedName name="Excel_BuiltIn__FilterDatabase_17">'[4]Evolutie V_C 2003_2007 '!#REF!</definedName>
    <definedName name="Excel_BuiltIn_Database">#REF!</definedName>
    <definedName name="Extra">[5]ExtraScoli!$B$150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[6]Inputs!$A$118:$L$125</definedName>
    <definedName name="Intlfive">[6]Inputs!$A$192:$J$212</definedName>
    <definedName name="Intlfour">[6]Inputs!$A$170:$J$185</definedName>
    <definedName name="Intlseven">[6]Inputs!$A$258:$J$289</definedName>
    <definedName name="Intlsix">[6]Inputs!$A$219:$J$250</definedName>
    <definedName name="Intlthree">[6]Inputs!$A$151:$L$163</definedName>
    <definedName name="Intltwo">[6]Inputs!$A$132:$L$144</definedName>
    <definedName name="INVESTORS">#REF!</definedName>
    <definedName name="Investors_892_C">#REF!</definedName>
    <definedName name="ITDNETDIST.Actual.ITD">#REF!</definedName>
    <definedName name="KUWAIT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[7]Params!$B$3</definedName>
    <definedName name="MSREF_II_892_INVESTORS_A__L.P.">#REF!</definedName>
    <definedName name="MSREF_II_892_INVESTORS_AB__L.P.">#REF!</definedName>
    <definedName name="MSREF_II_892_INVESTORS_B__L.P.">#REF!</definedName>
    <definedName name="msrefivTMTM">#REF!</definedName>
    <definedName name="msreiMTM">#REF!</definedName>
    <definedName name="MTMHeader">#REF!</definedName>
    <definedName name="NET_DSITR.ProForma.Year">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'1.4'!$A$1:$Q$50</definedName>
    <definedName name="PrintManagerQuery">#REF!</definedName>
    <definedName name="PrintSelectedSheetsMacroButton">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>#REF!</definedName>
    <definedName name="radu">#REF!</definedName>
    <definedName name="Recurring_Surplus__Deficit">'[8]_Cash Flow_'!$C$36:$AM$36</definedName>
    <definedName name="RedFlag_1">#REF!</definedName>
    <definedName name="RedFlag_10">#REF!</definedName>
    <definedName name="RedFlag_111">#REF!</definedName>
    <definedName name="RedFlag_112">#REF!</definedName>
    <definedName name="RedFlag_113">#REF!</definedName>
    <definedName name="RedFlag_114">#REF!</definedName>
    <definedName name="RedFlag_115">#REF!</definedName>
    <definedName name="RedFlag_116">#REF!</definedName>
    <definedName name="RedFlag_117">#REF!</definedName>
    <definedName name="RedFlag_118">#REF!</definedName>
    <definedName name="RedFlag_119">#REF!</definedName>
    <definedName name="RedFlag_120">#REF!</definedName>
    <definedName name="RedFlag_121">#REF!</definedName>
    <definedName name="RedFlag_122">#REF!</definedName>
    <definedName name="RedFlag_123">#REF!</definedName>
    <definedName name="RedFlag_124">#REF!</definedName>
    <definedName name="RedFlag_125">#REF!</definedName>
    <definedName name="RedFlag_126">#REF!</definedName>
    <definedName name="RedFlag_127">#REF!</definedName>
    <definedName name="RedFlag_128">#REF!</definedName>
    <definedName name="RedFlag_129">#REF!</definedName>
    <definedName name="RedFlag_130">#REF!</definedName>
    <definedName name="RedFlag_131">#REF!</definedName>
    <definedName name="RedFlag_132">#REF!</definedName>
    <definedName name="RedFlag_133">#REF!</definedName>
    <definedName name="RedFlag_134">#REF!</definedName>
    <definedName name="RedFlag_135">#REF!</definedName>
    <definedName name="RedFlag_136">#REF!</definedName>
    <definedName name="RedFlag_137">#REF!</definedName>
    <definedName name="RedFlag_138">#REF!</definedName>
    <definedName name="RedFlag_139">#REF!</definedName>
    <definedName name="RedFlag_14">#REF!</definedName>
    <definedName name="RedFlag_140">#REF!</definedName>
    <definedName name="RedFlag_141">#REF!</definedName>
    <definedName name="RedFlag_142">#REF!</definedName>
    <definedName name="RedFlag_143">#REF!</definedName>
    <definedName name="RedFlag_144">#REF!</definedName>
    <definedName name="RedFlag_145">#REF!</definedName>
    <definedName name="RedFlag_146">#REF!</definedName>
    <definedName name="RedFlag_147">#REF!</definedName>
    <definedName name="RedFlag_148">#REF!</definedName>
    <definedName name="RedFlag_15">#REF!</definedName>
    <definedName name="RedFlag_16">#REF!</definedName>
    <definedName name="RedFlag_17">#REF!</definedName>
    <definedName name="RedFlag_18">#REF!</definedName>
    <definedName name="RedFlag_185">#REF!</definedName>
    <definedName name="RedFlag_186">#REF!</definedName>
    <definedName name="RedFlag_187">#REF!</definedName>
    <definedName name="RedFlag_188">#REF!</definedName>
    <definedName name="RedFlag_189">#REF!</definedName>
    <definedName name="RedFlag_19">#REF!</definedName>
    <definedName name="RedFlag_190">#REF!</definedName>
    <definedName name="RedFlag_191">#REF!</definedName>
    <definedName name="RedFlag_192">#REF!</definedName>
    <definedName name="RedFlag_193">#REF!</definedName>
    <definedName name="RedFlag_194">#REF!</definedName>
    <definedName name="RedFlag_195">#REF!</definedName>
    <definedName name="RedFlag_196">#REF!</definedName>
    <definedName name="RedFlag_197">#REF!</definedName>
    <definedName name="RedFlag_198">#REF!</definedName>
    <definedName name="RedFlag_199">#REF!</definedName>
    <definedName name="RedFlag_2">#REF!</definedName>
    <definedName name="RedFlag_20">#REF!</definedName>
    <definedName name="RedFlag_200">#REF!</definedName>
    <definedName name="RedFlag_201">#REF!</definedName>
    <definedName name="RedFlag_202">#REF!</definedName>
    <definedName name="RedFlag_203">#REF!</definedName>
    <definedName name="RedFlag_21">#REF!</definedName>
    <definedName name="RedFlag_22">#REF!</definedName>
    <definedName name="RedFlag_23">#REF!</definedName>
    <definedName name="RedFlag_25">#REF!</definedName>
    <definedName name="RedFlag_26">#REF!</definedName>
    <definedName name="RedFlag_27">#REF!</definedName>
    <definedName name="RedFlag_28">#REF!</definedName>
    <definedName name="RedFlag_29">#REF!</definedName>
    <definedName name="RedFlag_30">#REF!</definedName>
    <definedName name="RedFlag_3011">#REF!</definedName>
    <definedName name="RedFlag_31">#REF!</definedName>
    <definedName name="RedFlag_32">#REF!</definedName>
    <definedName name="RedFlag_33">#REF!</definedName>
    <definedName name="RedFlag_34">#REF!</definedName>
    <definedName name="RedFlag_35">#REF!</definedName>
    <definedName name="RedFlag_36">#REF!</definedName>
    <definedName name="RedFlag_37">#REF!</definedName>
    <definedName name="RedFlag_38">#REF!</definedName>
    <definedName name="RedFlag_39">#REF!</definedName>
    <definedName name="RedFlag_40">#REF!</definedName>
    <definedName name="RedFlag_41">#REF!</definedName>
    <definedName name="RedFlag_42">#REF!</definedName>
    <definedName name="RedFlag_43">#REF!</definedName>
    <definedName name="RedFlag_49">#REF!</definedName>
    <definedName name="RedFlag_50">#REF!</definedName>
    <definedName name="RedFlag_51">#REF!</definedName>
    <definedName name="RedFlag_52">#REF!</definedName>
    <definedName name="RedFlag_53">#REF!</definedName>
    <definedName name="RedFlag_54">#REF!</definedName>
    <definedName name="RedFlag_56">#REF!</definedName>
    <definedName name="RedFlag_57">#REF!</definedName>
    <definedName name="RedFlag_58">#REF!</definedName>
    <definedName name="RedFlag_59">#REF!</definedName>
    <definedName name="RedFlag_60">#REF!</definedName>
    <definedName name="RedFlag_61">#REF!</definedName>
    <definedName name="RedFlag_62">#REF!</definedName>
    <definedName name="RedFlag_63">#REF!</definedName>
    <definedName name="RedFlag_64">#REF!</definedName>
    <definedName name="RedFlag_65">#REF!</definedName>
    <definedName name="RedFlag_66">#REF!</definedName>
    <definedName name="RedFlag_67">#REF!</definedName>
    <definedName name="RedFlag_68">#REF!</definedName>
    <definedName name="RedFlag_69">#REF!</definedName>
    <definedName name="RedFlag_70">#REF!</definedName>
    <definedName name="RedFlag_71">#REF!</definedName>
    <definedName name="RedFlag_72">#REF!</definedName>
    <definedName name="RedFlag_73">#REF!</definedName>
    <definedName name="RedFlag_74">#REF!</definedName>
    <definedName name="RedFlag_75">#REF!</definedName>
    <definedName name="RedFlag_76">#REF!</definedName>
    <definedName name="RedFlag_77">#REF!</definedName>
    <definedName name="RedFlag_78">#REF!</definedName>
    <definedName name="RedFlag_79">#REF!</definedName>
    <definedName name="RedFlag_80">#REF!</definedName>
    <definedName name="RedFlag_81">#REF!</definedName>
    <definedName name="RedFlag_82">#REF!</definedName>
    <definedName name="RedFlag_83">#REF!</definedName>
    <definedName name="RedFlag_84">#REF!</definedName>
    <definedName name="RedFlag_85">#REF!</definedName>
    <definedName name="RedFlag_86">#REF!</definedName>
    <definedName name="RedFlag_87">#REF!</definedName>
    <definedName name="RedFlag_88">#REF!</definedName>
    <definedName name="RedFlag_89">#REF!</definedName>
    <definedName name="RedFlag_90">#REF!</definedName>
    <definedName name="RedFlag_91">#REF!</definedName>
    <definedName name="RedFlag_92">#REF!</definedName>
    <definedName name="RedFlag_93">#REF!</definedName>
    <definedName name="RedFlag_94">#REF!</definedName>
    <definedName name="sda" localSheetId="0" hidden="1">{"'Lennar U.S. Partners'!$A$1:$N$53"}</definedName>
    <definedName name="sda" hidden="1">{"'Lennar U.S. Partners'!$A$1:$N$53"}</definedName>
    <definedName name="specMTM">#REF!</definedName>
    <definedName name="Spot">[9]Portfolio!$F$15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'[10]Fund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>#REF!</definedName>
    <definedName name="Total_Population">'[2]Module 6_Condensed Budget'!#REF!</definedName>
    <definedName name="Total_Print">'[11]ROLLUP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47" i="1" l="1"/>
  <c r="D46" i="1"/>
  <c r="D45" i="1"/>
  <c r="D44" i="1"/>
  <c r="R43" i="1"/>
  <c r="R47" i="1" s="1"/>
  <c r="Q43" i="1"/>
  <c r="Q47" i="1" s="1"/>
  <c r="P43" i="1"/>
  <c r="P47" i="1" s="1"/>
  <c r="O43" i="1"/>
  <c r="O47" i="1" s="1"/>
  <c r="N43" i="1"/>
  <c r="N47" i="1" s="1"/>
  <c r="M43" i="1"/>
  <c r="M47" i="1" s="1"/>
  <c r="L43" i="1"/>
  <c r="L47" i="1" s="1"/>
  <c r="K43" i="1"/>
  <c r="K47" i="1" s="1"/>
  <c r="J43" i="1"/>
  <c r="J47" i="1" s="1"/>
  <c r="I43" i="1"/>
  <c r="I47" i="1" s="1"/>
  <c r="H43" i="1"/>
  <c r="H47" i="1" s="1"/>
  <c r="G43" i="1"/>
  <c r="G47" i="1" s="1"/>
  <c r="F43" i="1"/>
  <c r="F47" i="1" s="1"/>
  <c r="E43" i="1"/>
  <c r="E47" i="1" s="1"/>
  <c r="T42" i="1"/>
  <c r="S42" i="1"/>
  <c r="R42" i="1"/>
  <c r="R46" i="1" s="1"/>
  <c r="Q42" i="1"/>
  <c r="Q46" i="1" s="1"/>
  <c r="P42" i="1"/>
  <c r="P46" i="1" s="1"/>
  <c r="O42" i="1"/>
  <c r="O46" i="1" s="1"/>
  <c r="N42" i="1"/>
  <c r="N46" i="1" s="1"/>
  <c r="M42" i="1"/>
  <c r="M46" i="1" s="1"/>
  <c r="L42" i="1"/>
  <c r="L46" i="1" s="1"/>
  <c r="K42" i="1"/>
  <c r="K46" i="1" s="1"/>
  <c r="J42" i="1"/>
  <c r="J46" i="1" s="1"/>
  <c r="I42" i="1"/>
  <c r="I46" i="1" s="1"/>
  <c r="H42" i="1"/>
  <c r="H46" i="1" s="1"/>
  <c r="G42" i="1"/>
  <c r="G46" i="1" s="1"/>
  <c r="F42" i="1"/>
  <c r="F46" i="1" s="1"/>
  <c r="E42" i="1"/>
  <c r="E46" i="1" s="1"/>
  <c r="D42" i="1"/>
  <c r="T41" i="1"/>
  <c r="S41" i="1"/>
  <c r="R41" i="1"/>
  <c r="R45" i="1" s="1"/>
  <c r="R44" i="1" s="1"/>
  <c r="Q41" i="1"/>
  <c r="Q45" i="1" s="1"/>
  <c r="P41" i="1"/>
  <c r="P45" i="1" s="1"/>
  <c r="P44" i="1" s="1"/>
  <c r="O41" i="1"/>
  <c r="O45" i="1" s="1"/>
  <c r="N41" i="1"/>
  <c r="N45" i="1" s="1"/>
  <c r="N44" i="1" s="1"/>
  <c r="M41" i="1"/>
  <c r="M45" i="1" s="1"/>
  <c r="L41" i="1"/>
  <c r="L45" i="1" s="1"/>
  <c r="L44" i="1" s="1"/>
  <c r="K41" i="1"/>
  <c r="K45" i="1" s="1"/>
  <c r="J41" i="1"/>
  <c r="J45" i="1" s="1"/>
  <c r="J44" i="1" s="1"/>
  <c r="I41" i="1"/>
  <c r="I45" i="1" s="1"/>
  <c r="H41" i="1"/>
  <c r="H45" i="1" s="1"/>
  <c r="H44" i="1" s="1"/>
  <c r="G41" i="1"/>
  <c r="G45" i="1" s="1"/>
  <c r="F41" i="1"/>
  <c r="F45" i="1" s="1"/>
  <c r="F44" i="1" s="1"/>
  <c r="E41" i="1"/>
  <c r="E45" i="1" s="1"/>
  <c r="D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T38" i="1"/>
  <c r="S38" i="1"/>
  <c r="O38" i="1"/>
  <c r="N38" i="1"/>
  <c r="M38" i="1"/>
  <c r="L38" i="1"/>
  <c r="K38" i="1"/>
  <c r="J38" i="1"/>
  <c r="I38" i="1"/>
  <c r="H38" i="1"/>
  <c r="G38" i="1"/>
  <c r="F38" i="1"/>
  <c r="E38" i="1"/>
  <c r="D38" i="1"/>
  <c r="T37" i="1"/>
  <c r="S37" i="1"/>
  <c r="O37" i="1"/>
  <c r="N37" i="1"/>
  <c r="M37" i="1"/>
  <c r="L37" i="1"/>
  <c r="K37" i="1"/>
  <c r="J37" i="1"/>
  <c r="I37" i="1"/>
  <c r="H37" i="1"/>
  <c r="G37" i="1"/>
  <c r="F37" i="1"/>
  <c r="E37" i="1"/>
  <c r="D37" i="1"/>
  <c r="T36" i="1"/>
  <c r="S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E27" i="1"/>
  <c r="E26" i="1"/>
  <c r="D26" i="1"/>
  <c r="E25" i="1"/>
  <c r="D25" i="1"/>
  <c r="D24" i="1" s="1"/>
  <c r="H24" i="1"/>
  <c r="G24" i="1"/>
  <c r="F24" i="1"/>
  <c r="E24" i="1"/>
  <c r="E23" i="1"/>
  <c r="J22" i="1"/>
  <c r="E22" i="1"/>
  <c r="D22" i="1"/>
  <c r="J21" i="1"/>
  <c r="I21" i="1"/>
  <c r="I20" i="1" s="1"/>
  <c r="H21" i="1"/>
  <c r="H20" i="1" s="1"/>
  <c r="G21" i="1"/>
  <c r="F21" i="1"/>
  <c r="E21" i="1"/>
  <c r="D21" i="1"/>
  <c r="D20" i="1" s="1"/>
  <c r="J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T17" i="1"/>
  <c r="S17" i="1"/>
  <c r="R17" i="1"/>
  <c r="Q17" i="1"/>
  <c r="P17" i="1"/>
  <c r="O17" i="1"/>
  <c r="N17" i="1"/>
  <c r="M17" i="1"/>
  <c r="M16" i="1" s="1"/>
  <c r="L17" i="1"/>
  <c r="K17" i="1"/>
  <c r="J17" i="1"/>
  <c r="I17" i="1"/>
  <c r="I16" i="1" s="1"/>
  <c r="H17" i="1"/>
  <c r="G17" i="1"/>
  <c r="F17" i="1"/>
  <c r="E17" i="1"/>
  <c r="E16" i="1" s="1"/>
  <c r="D17" i="1"/>
  <c r="L16" i="1"/>
  <c r="K16" i="1"/>
  <c r="J16" i="1"/>
  <c r="H16" i="1"/>
  <c r="G16" i="1"/>
  <c r="F16" i="1"/>
  <c r="D16" i="1"/>
  <c r="T15" i="1"/>
  <c r="T47" i="1" s="1"/>
  <c r="S15" i="1"/>
  <c r="S47" i="1" s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4" i="1"/>
  <c r="T46" i="1" s="1"/>
  <c r="S14" i="1"/>
  <c r="S46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T13" i="1"/>
  <c r="T12" i="1" s="1"/>
  <c r="S13" i="1"/>
  <c r="S45" i="1" s="1"/>
  <c r="S44" i="1" s="1"/>
  <c r="R13" i="1"/>
  <c r="Q13" i="1"/>
  <c r="P13" i="1"/>
  <c r="P12" i="1" s="1"/>
  <c r="O13" i="1"/>
  <c r="N13" i="1"/>
  <c r="M13" i="1"/>
  <c r="L13" i="1"/>
  <c r="L12" i="1" s="1"/>
  <c r="K13" i="1"/>
  <c r="J13" i="1"/>
  <c r="I13" i="1"/>
  <c r="H13" i="1"/>
  <c r="H12" i="1" s="1"/>
  <c r="G13" i="1"/>
  <c r="F13" i="1"/>
  <c r="E13" i="1"/>
  <c r="D13" i="1"/>
  <c r="D12" i="1" s="1"/>
  <c r="S12" i="1"/>
  <c r="R12" i="1"/>
  <c r="Q12" i="1"/>
  <c r="O12" i="1"/>
  <c r="N12" i="1"/>
  <c r="M12" i="1"/>
  <c r="K12" i="1"/>
  <c r="J12" i="1"/>
  <c r="I12" i="1"/>
  <c r="G12" i="1"/>
  <c r="F12" i="1"/>
  <c r="E12" i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E44" i="1" l="1"/>
  <c r="I44" i="1"/>
  <c r="M44" i="1"/>
  <c r="Q44" i="1"/>
  <c r="G44" i="1"/>
  <c r="K44" i="1"/>
  <c r="O44" i="1"/>
  <c r="T45" i="1"/>
  <c r="T44" i="1" s="1"/>
</calcChain>
</file>

<file path=xl/sharedStrings.xml><?xml version="1.0" encoding="utf-8"?>
<sst xmlns="http://schemas.openxmlformats.org/spreadsheetml/2006/main" count="58" uniqueCount="52">
  <si>
    <t>JUDETUL CONSTANTA</t>
  </si>
  <si>
    <t>Anexa 1.4</t>
  </si>
  <si>
    <t>UNITATEA ADMINISTRATIV TERITORIALA</t>
  </si>
  <si>
    <t>A ORASULUI EFORIE</t>
  </si>
  <si>
    <t xml:space="preserve">                             SITUATIE privind serviciul datoriei publice locale 
a Orasului Eforie in perioada 2024-2036</t>
  </si>
  <si>
    <t xml:space="preserve">Nr. Crt. </t>
  </si>
  <si>
    <t>Serviciul anual al datoriei publice locale</t>
  </si>
  <si>
    <t>Anul</t>
  </si>
  <si>
    <t>1</t>
  </si>
  <si>
    <t>Serviciul datoriei publice locale pentru imprumuturile si garantiile existente (a1+b1+c1)</t>
  </si>
  <si>
    <t>a1) Rambursarea finantarii (a1.1+a1.2+a1.3)</t>
  </si>
  <si>
    <t>b1) Dobanzi (b1.1+b1.2+b1.3)</t>
  </si>
  <si>
    <t>c1) Comisioane (c1.1+c1.2+c1.3)</t>
  </si>
  <si>
    <t>1.1</t>
  </si>
  <si>
    <t>Serviciul datoriei publice locale pentru finantarea rambursabila: finantator Eximbank/valoare contract 24.596.128,54 (a1.1+b1.1+c1.1)</t>
  </si>
  <si>
    <t>a1.1) Rambursarea finantarii</t>
  </si>
  <si>
    <t xml:space="preserve">b1.1) Dobanzi </t>
  </si>
  <si>
    <t>c1.1) Comisioane</t>
  </si>
  <si>
    <t>1.3</t>
  </si>
  <si>
    <t>Serviciul datoriei publice locale pentru credit Eximbank Romania 422.043 ron (a1.3+b1.3+c1.3)</t>
  </si>
  <si>
    <t>a1.3) Rambursarea imprumutului</t>
  </si>
  <si>
    <t xml:space="preserve">b1.3) Dobanzi </t>
  </si>
  <si>
    <t>c1.3) Comisioane</t>
  </si>
  <si>
    <t>1.4</t>
  </si>
  <si>
    <t>Serviciul datoriei publice locale pentru credit Eximbank Romania 1.799.642 ron (a1.4+b1.4+c1.4)</t>
  </si>
  <si>
    <t>a1.4) Rambursarea imprumutului</t>
  </si>
  <si>
    <t xml:space="preserve">b1.4) Dobanzi </t>
  </si>
  <si>
    <t>c1.4) Comisioane</t>
  </si>
  <si>
    <t>1.2</t>
  </si>
  <si>
    <t>Serviciul datoriei publice locale pentru finantarea rambursabila: finantator Eximbank Romaniia/valoare contract 24 mil. ron (a1.2+b1.2+c1.2)</t>
  </si>
  <si>
    <t>a1.2) Rambursarea finantarii</t>
  </si>
  <si>
    <t xml:space="preserve">b1.2) Dobanzi </t>
  </si>
  <si>
    <t>c1.2) Comisioane</t>
  </si>
  <si>
    <t>Serviciul datoriei publice locale pentru finantarea rambursabila: finantator Eximbank valoare contract 6.98 mil. ron (a1.3+b1.3+c1.3)</t>
  </si>
  <si>
    <t>a1.3) Rambursarea finantarii</t>
  </si>
  <si>
    <t>Serviciul datoriei publice locale pentru finantarea rambursabila: finantator Eximbank valoare contract 7.5 ron (a1.4+b1.4+c1.4)</t>
  </si>
  <si>
    <t>a1.4) Rambursarea finantarii</t>
  </si>
  <si>
    <t>2</t>
  </si>
  <si>
    <t>Serviciul datoriei publice locale pentru care se solicita autorizarea (a2+b2.+c2)</t>
  </si>
  <si>
    <t>a2) Rambursarea imprumutului</t>
  </si>
  <si>
    <t xml:space="preserve">b2) Dobanzi </t>
  </si>
  <si>
    <t>c2) Comisioane</t>
  </si>
  <si>
    <t>II</t>
  </si>
  <si>
    <t>Serviciul TOTAL al datoriei publice existente (a3+b3+c3)</t>
  </si>
  <si>
    <t>a) Rambursarea finantarii rambursabile (a1+a2)</t>
  </si>
  <si>
    <t>b) Dobanzi (b1+b2)</t>
  </si>
  <si>
    <t>c) Comisioane (c1+c2)</t>
  </si>
  <si>
    <t>date financiare valabile in data de 19.02.2024</t>
  </si>
  <si>
    <t>Robert-Nicolae Serban</t>
  </si>
  <si>
    <t>Alina Oprea</t>
  </si>
  <si>
    <t>Primar</t>
  </si>
  <si>
    <t>Director economic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</si>
</sst>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_-* #,##0.00\ _l_e_i_-;\-* #,##0.00\ _l_e_i_-;_-* &quot;-&quot;??\ _l_e_i_-;_-@_-"/>
    <numFmt numFmtId="189" formatCode="&quot;$ &quot;#,##0.0_);&quot;($ &quot;#,##0.0\)"/>
    <numFmt numFmtId="190" formatCode="&quot;$ &quot;#,##0.00_);&quot;($ &quot;#,##0.00\)"/>
    <numFmt numFmtId="191" formatCode="&quot;$ &quot;#,##0.000_);&quot;($ &quot;#,##0.000\)"/>
    <numFmt numFmtId="192" formatCode="&quot;  &quot;_•&quot;–    &quot;@"/>
    <numFmt numFmtId="193" formatCode="mmmm\ d&quot;, &quot;yyyy_)"/>
    <numFmt numFmtId="194" formatCode="d\-mmm\-yy_)"/>
    <numFmt numFmtId="195" formatCode="m/d/yy_)"/>
    <numFmt numFmtId="196" formatCode="m/yy_)"/>
    <numFmt numFmtId="197" formatCode="mmm\-yy_)"/>
    <numFmt numFmtId="198" formatCode="_-[$€-2]\ * #,##0.00_-;\-[$€-2]\ * #,##0.00_-;_-[$€-2]\ * \-??_-"/>
    <numFmt numFmtId="199" formatCode="#\ ?/?_)"/>
    <numFmt numFmtId="200" formatCode=";;;"/>
    <numFmt numFmtId="201" formatCode="0.00_)"/>
    <numFmt numFmtId="202" formatCode="_(* #,##0_);_(* \(#,##0\);_(* &quot;-&quot;??_);_(@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ms Rmn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theme="1"/>
      <name val="Calibri"/>
      <family val="2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  <charset val="129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3">
    <xf numFmtId="0" fontId="0" fillId="0" borderId="0"/>
    <xf numFmtId="0" fontId="2" fillId="0" borderId="0"/>
    <xf numFmtId="0" fontId="2" fillId="0" borderId="0"/>
    <xf numFmtId="164" fontId="6" fillId="2" borderId="0" applyBorder="0" applyAlignment="0" applyProtection="0"/>
    <xf numFmtId="165" fontId="6" fillId="2" borderId="0" applyBorder="0" applyAlignment="0" applyProtection="0"/>
    <xf numFmtId="166" fontId="6" fillId="2" borderId="0" applyBorder="0" applyAlignment="0" applyProtection="0"/>
    <xf numFmtId="165" fontId="6" fillId="2" borderId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7" fontId="6" fillId="2" borderId="0" applyBorder="0" applyAlignment="0" applyProtection="0"/>
    <xf numFmtId="168" fontId="6" fillId="2" borderId="0" applyBorder="0" applyAlignment="0" applyProtection="0"/>
    <xf numFmtId="169" fontId="6" fillId="2" borderId="0" applyBorder="0" applyAlignment="0" applyProtection="0"/>
    <xf numFmtId="170" fontId="6" fillId="2" borderId="0" applyBorder="0" applyAlignment="0" applyProtection="0"/>
    <xf numFmtId="171" fontId="6" fillId="2" borderId="0" applyBorder="0" applyAlignment="0" applyProtection="0"/>
    <xf numFmtId="172" fontId="6" fillId="2" borderId="0" applyBorder="0" applyAlignment="0" applyProtection="0"/>
    <xf numFmtId="173" fontId="6" fillId="2" borderId="0" applyBorder="0" applyAlignment="0" applyProtection="0"/>
    <xf numFmtId="174" fontId="6" fillId="2" borderId="0" applyBorder="0" applyAlignment="0" applyProtection="0"/>
    <xf numFmtId="175" fontId="6" fillId="2" borderId="0" applyBorder="0" applyAlignment="0" applyProtection="0"/>
    <xf numFmtId="176" fontId="6" fillId="2" borderId="0" applyBorder="0" applyAlignment="0" applyProtection="0"/>
    <xf numFmtId="177" fontId="6" fillId="2" borderId="0" applyBorder="0" applyAlignment="0" applyProtection="0"/>
    <xf numFmtId="178" fontId="6" fillId="2" borderId="0" applyBorder="0" applyAlignment="0" applyProtection="0"/>
    <xf numFmtId="179" fontId="6" fillId="2" borderId="0" applyBorder="0" applyAlignment="0" applyProtection="0"/>
    <xf numFmtId="180" fontId="6" fillId="2" borderId="0" applyBorder="0" applyAlignment="0" applyProtection="0"/>
    <xf numFmtId="181" fontId="6" fillId="2" borderId="0" applyBorder="0" applyAlignment="0"/>
    <xf numFmtId="182" fontId="10" fillId="2" borderId="6" applyAlignment="0" applyProtection="0"/>
    <xf numFmtId="183" fontId="6" fillId="2" borderId="0" applyBorder="0" applyAlignment="0" applyProtection="0"/>
    <xf numFmtId="0" fontId="11" fillId="21" borderId="0" applyNumberFormat="0" applyBorder="0" applyAlignment="0" applyProtection="0"/>
    <xf numFmtId="0" fontId="12" fillId="22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3" fillId="0" borderId="8" applyNumberFormat="0" applyFill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0" fontId="14" fillId="24" borderId="9" applyNumberFormat="0" applyAlignment="0" applyProtection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5" fontId="6" fillId="2" borderId="0" applyBorder="0" applyAlignment="0" applyProtection="0"/>
    <xf numFmtId="186" fontId="6" fillId="2" borderId="0" applyBorder="0" applyAlignment="0" applyProtection="0"/>
    <xf numFmtId="187" fontId="6" fillId="2" borderId="0" applyBorder="0" applyAlignment="0" applyProtection="0"/>
    <xf numFmtId="0" fontId="16" fillId="2" borderId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2" borderId="0" applyBorder="0" applyAlignment="0" applyProtection="0"/>
    <xf numFmtId="190" fontId="6" fillId="2" borderId="0" applyBorder="0" applyAlignment="0" applyProtection="0"/>
    <xf numFmtId="191" fontId="6" fillId="2" borderId="0" applyBorder="0" applyAlignment="0" applyProtection="0"/>
    <xf numFmtId="192" fontId="6" fillId="2" borderId="0" applyBorder="0" applyAlignment="0" applyProtection="0"/>
    <xf numFmtId="193" fontId="6" fillId="2" borderId="0" applyBorder="0" applyAlignment="0" applyProtection="0"/>
    <xf numFmtId="194" fontId="6" fillId="2" borderId="0" applyBorder="0" applyAlignment="0" applyProtection="0"/>
    <xf numFmtId="195" fontId="6" fillId="2" borderId="0" applyBorder="0" applyAlignment="0" applyProtection="0"/>
    <xf numFmtId="196" fontId="6" fillId="2" borderId="0" applyBorder="0" applyAlignment="0" applyProtection="0"/>
    <xf numFmtId="197" fontId="6" fillId="2" borderId="0" applyBorder="0" applyAlignment="0" applyProtection="0"/>
    <xf numFmtId="193" fontId="6" fillId="2" borderId="0" applyBorder="0" applyAlignment="0" applyProtection="0"/>
    <xf numFmtId="0" fontId="9" fillId="25" borderId="0" applyNumberFormat="0" applyBorder="0" applyAlignment="0" applyProtection="0"/>
    <xf numFmtId="198" fontId="6" fillId="2" borderId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" borderId="0" applyBorder="0" applyAlignment="0" applyProtection="0"/>
    <xf numFmtId="0" fontId="6" fillId="2" borderId="0" applyBorder="0" applyAlignment="0" applyProtection="0"/>
    <xf numFmtId="199" fontId="6" fillId="2" borderId="0" applyBorder="0" applyAlignment="0" applyProtection="0"/>
    <xf numFmtId="0" fontId="6" fillId="2" borderId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0" fontId="6" fillId="2" borderId="0" applyBorder="0" applyAlignment="0" applyProtection="0"/>
    <xf numFmtId="0" fontId="21" fillId="0" borderId="0" applyNumberFormat="0" applyFill="0" applyBorder="0" applyAlignment="0" applyProtection="0"/>
    <xf numFmtId="0" fontId="22" fillId="22" borderId="13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26" borderId="7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201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2" borderId="0"/>
    <xf numFmtId="202" fontId="6" fillId="2" borderId="0"/>
    <xf numFmtId="202" fontId="6" fillId="2" borderId="0"/>
    <xf numFmtId="202" fontId="6" fillId="2" borderId="0"/>
    <xf numFmtId="202" fontId="6" fillId="2" borderId="0"/>
    <xf numFmtId="0" fontId="1" fillId="0" borderId="0"/>
    <xf numFmtId="202" fontId="6" fillId="2" borderId="0"/>
    <xf numFmtId="182" fontId="6" fillId="2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29" borderId="14" applyNumberForma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203" fontId="6" fillId="2" borderId="0" applyBorder="0" applyAlignment="0" applyProtection="0"/>
    <xf numFmtId="204" fontId="6" fillId="2" borderId="0" applyBorder="0" applyAlignment="0" applyProtection="0"/>
    <xf numFmtId="205" fontId="6" fillId="2" borderId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6" fillId="2" borderId="0" applyBorder="0" applyAlignment="0" applyProtection="0"/>
    <xf numFmtId="207" fontId="6" fillId="2" borderId="0" applyBorder="0" applyAlignment="0" applyProtection="0"/>
    <xf numFmtId="208" fontId="6" fillId="2" borderId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9" fontId="6" fillId="2" borderId="0" applyBorder="0" applyAlignment="0" applyProtection="0"/>
    <xf numFmtId="210" fontId="6" fillId="2" borderId="0" applyBorder="0" applyAlignment="0" applyProtection="0"/>
    <xf numFmtId="211" fontId="6" fillId="2" borderId="0" applyBorder="0" applyAlignment="0" applyProtection="0"/>
    <xf numFmtId="209" fontId="6" fillId="2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31" fillId="0" borderId="0" applyFont="0" applyFill="0" applyBorder="0" applyAlignment="0" applyProtection="0"/>
    <xf numFmtId="0" fontId="14" fillId="31" borderId="9" applyNumberFormat="0" applyAlignment="0" applyProtection="0"/>
    <xf numFmtId="3" fontId="6" fillId="2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2" fontId="32" fillId="2" borderId="0" applyBorder="0" applyAlignment="0" applyProtection="0"/>
    <xf numFmtId="0" fontId="33" fillId="0" borderId="0"/>
    <xf numFmtId="212" fontId="6" fillId="2" borderId="0" applyBorder="0" applyAlignment="0" applyProtection="0"/>
    <xf numFmtId="212" fontId="6" fillId="2" borderId="0" applyBorder="0" applyAlignment="0" applyProtection="0"/>
    <xf numFmtId="0" fontId="34" fillId="0" borderId="0"/>
    <xf numFmtId="182" fontId="35" fillId="2" borderId="0" applyBorder="0" applyAlignment="0" applyProtection="0"/>
    <xf numFmtId="182" fontId="35" fillId="2" borderId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horizontal="left" vertical="center" wrapText="1"/>
    </xf>
    <xf numFmtId="0" fontId="2" fillId="0" borderId="0" xfId="2"/>
    <xf numFmtId="0" fontId="4" fillId="0" borderId="0" xfId="2" applyFont="1"/>
    <xf numFmtId="0" fontId="2" fillId="0" borderId="0" xfId="2" applyAlignment="1">
      <alignment horizontal="center"/>
    </xf>
    <xf numFmtId="49" fontId="2" fillId="0" borderId="0" xfId="2" applyNumberFormat="1"/>
    <xf numFmtId="0" fontId="4" fillId="0" borderId="0" xfId="2" applyFont="1" applyAlignment="1">
      <alignment horizontal="center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/>
    </xf>
    <xf numFmtId="0" fontId="3" fillId="0" borderId="1" xfId="2" applyFont="1" applyBorder="1" applyAlignment="1">
      <alignment vertical="top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/>
    </xf>
    <xf numFmtId="49" fontId="2" fillId="0" borderId="4" xfId="2" applyNumberFormat="1" applyBorder="1" applyAlignment="1">
      <alignment horizontal="center" vertical="center" wrapText="1"/>
    </xf>
    <xf numFmtId="0" fontId="2" fillId="0" borderId="1" xfId="2" applyFont="1" applyBorder="1" applyAlignment="1">
      <alignment vertical="top" wrapText="1"/>
    </xf>
    <xf numFmtId="43" fontId="2" fillId="0" borderId="1" xfId="2" applyNumberFormat="1" applyBorder="1" applyAlignment="1">
      <alignment horizontal="center" vertical="center"/>
    </xf>
    <xf numFmtId="49" fontId="2" fillId="0" borderId="5" xfId="2" applyNumberFormat="1" applyBorder="1" applyAlignment="1">
      <alignment horizontal="center" vertical="center" wrapText="1"/>
    </xf>
    <xf numFmtId="0" fontId="2" fillId="0" borderId="1" xfId="2" applyBorder="1" applyAlignment="1">
      <alignment vertical="top"/>
    </xf>
    <xf numFmtId="49" fontId="2" fillId="0" borderId="3" xfId="2" applyNumberFormat="1" applyBorder="1" applyAlignment="1">
      <alignment horizontal="center" vertical="center" wrapText="1"/>
    </xf>
    <xf numFmtId="0" fontId="2" fillId="0" borderId="1" xfId="2" applyBorder="1"/>
    <xf numFmtId="43" fontId="2" fillId="0" borderId="3" xfId="2" applyNumberFormat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vertical="top" wrapText="1"/>
    </xf>
    <xf numFmtId="43" fontId="3" fillId="0" borderId="1" xfId="2" applyNumberFormat="1" applyFont="1" applyBorder="1" applyAlignment="1">
      <alignment horizontal="center" vertical="center"/>
    </xf>
    <xf numFmtId="0" fontId="2" fillId="0" borderId="1" xfId="2" applyBorder="1" applyAlignment="1">
      <alignment vertical="top" wrapText="1"/>
    </xf>
    <xf numFmtId="49" fontId="2" fillId="0" borderId="0" xfId="2" applyNumberFormat="1" applyBorder="1" applyAlignment="1">
      <alignment horizontal="center" vertical="center" wrapText="1"/>
    </xf>
    <xf numFmtId="0" fontId="5" fillId="0" borderId="0" xfId="2" applyFont="1" applyBorder="1" applyAlignment="1">
      <alignment vertical="top"/>
    </xf>
    <xf numFmtId="43" fontId="2" fillId="0" borderId="0" xfId="2" applyNumberFormat="1" applyBorder="1" applyAlignment="1">
      <alignment horizontal="center" vertical="center"/>
    </xf>
    <xf numFmtId="0" fontId="2" fillId="0" borderId="0" xfId="2" applyBorder="1" applyAlignment="1">
      <alignment vertical="top"/>
    </xf>
    <xf numFmtId="0" fontId="2" fillId="0" borderId="0" xfId="1" applyFont="1" applyAlignment="1"/>
    <xf numFmtId="0" fontId="2" fillId="0" borderId="0" xfId="2" applyFont="1" applyFill="1" applyBorder="1" applyAlignment="1">
      <alignment horizontal="center" vertical="top"/>
    </xf>
    <xf numFmtId="0" fontId="2" fillId="0" borderId="0" xfId="2" applyFont="1"/>
    <xf numFmtId="0" fontId="2" fillId="0" borderId="0" xfId="2" applyFont="1" applyAlignment="1">
      <alignment horizontal="center"/>
    </xf>
    <xf numFmtId="43" fontId="2" fillId="0" borderId="0" xfId="2" applyNumberFormat="1"/>
    <xf numFmtId="0" fontId="2" fillId="0" borderId="0" xfId="2" applyFont="1" applyAlignment="1">
      <alignment horizontal="center"/>
    </xf>
    <xf numFmtId="43" fontId="2" fillId="0" borderId="0" xfId="2" applyNumberFormat="1" applyFont="1" applyAlignment="1">
      <alignment horizontal="center"/>
    </xf>
  </cellXfs>
  <cellStyles count="883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6" xfId="539"/>
    <cellStyle name="Comma 7" xfId="540"/>
    <cellStyle name="Currency [1]" xfId="541"/>
    <cellStyle name="Currency [2]" xfId="542"/>
    <cellStyle name="Currency [3]" xfId="543"/>
    <cellStyle name="Dash" xfId="544"/>
    <cellStyle name="Date" xfId="545"/>
    <cellStyle name="Date [D-M-Y]" xfId="546"/>
    <cellStyle name="Date [M/D/Y]" xfId="547"/>
    <cellStyle name="Date [M/Y]" xfId="548"/>
    <cellStyle name="Date [M-Y]" xfId="549"/>
    <cellStyle name="Date_Evolutie 2003-2007 pt raport 2006" xfId="550"/>
    <cellStyle name="Eronat" xfId="551"/>
    <cellStyle name="Euro" xfId="552"/>
    <cellStyle name="Explanatory Text 10" xfId="553"/>
    <cellStyle name="Explanatory Text 11" xfId="554"/>
    <cellStyle name="Explanatory Text 12" xfId="555"/>
    <cellStyle name="Explanatory Text 2" xfId="556"/>
    <cellStyle name="Explanatory Text 2 2" xfId="557"/>
    <cellStyle name="Explanatory Text 2 3" xfId="558"/>
    <cellStyle name="Explanatory Text 3" xfId="559"/>
    <cellStyle name="Explanatory Text 3 2" xfId="560"/>
    <cellStyle name="Explanatory Text 3 3" xfId="561"/>
    <cellStyle name="Explanatory Text 4" xfId="562"/>
    <cellStyle name="Explanatory Text 4 2" xfId="563"/>
    <cellStyle name="Explanatory Text 4 3" xfId="564"/>
    <cellStyle name="Explanatory Text 5" xfId="565"/>
    <cellStyle name="Explanatory Text 6" xfId="566"/>
    <cellStyle name="Explanatory Text 7" xfId="567"/>
    <cellStyle name="Explanatory Text 8" xfId="568"/>
    <cellStyle name="Explanatory Text 9" xfId="569"/>
    <cellStyle name="Fraction" xfId="570"/>
    <cellStyle name="Fraction [8]" xfId="571"/>
    <cellStyle name="Fraction [Bl]" xfId="572"/>
    <cellStyle name="Fraction_Evolutie 2003-2007 pt raport 2006" xfId="573"/>
    <cellStyle name="Good 10" xfId="574"/>
    <cellStyle name="Good 11" xfId="575"/>
    <cellStyle name="Good 12" xfId="576"/>
    <cellStyle name="Good 2" xfId="577"/>
    <cellStyle name="Good 2 2" xfId="578"/>
    <cellStyle name="Good 2 3" xfId="579"/>
    <cellStyle name="Good 3" xfId="580"/>
    <cellStyle name="Good 3 2" xfId="581"/>
    <cellStyle name="Good 3 3" xfId="582"/>
    <cellStyle name="Good 4" xfId="583"/>
    <cellStyle name="Good 4 2" xfId="584"/>
    <cellStyle name="Good 4 3" xfId="585"/>
    <cellStyle name="Good 5" xfId="586"/>
    <cellStyle name="Good 6" xfId="587"/>
    <cellStyle name="Good 7" xfId="588"/>
    <cellStyle name="Good 8" xfId="589"/>
    <cellStyle name="Good 9" xfId="590"/>
    <cellStyle name="Heading 1 10" xfId="591"/>
    <cellStyle name="Heading 1 11" xfId="592"/>
    <cellStyle name="Heading 1 12" xfId="593"/>
    <cellStyle name="Heading 1 2" xfId="594"/>
    <cellStyle name="Heading 1 2 2" xfId="595"/>
    <cellStyle name="Heading 1 2 3" xfId="596"/>
    <cellStyle name="Heading 1 3" xfId="597"/>
    <cellStyle name="Heading 1 3 2" xfId="598"/>
    <cellStyle name="Heading 1 3 3" xfId="599"/>
    <cellStyle name="Heading 1 4" xfId="600"/>
    <cellStyle name="Heading 1 4 2" xfId="601"/>
    <cellStyle name="Heading 1 4 3" xfId="602"/>
    <cellStyle name="Heading 1 5" xfId="603"/>
    <cellStyle name="Heading 1 6" xfId="604"/>
    <cellStyle name="Heading 1 7" xfId="605"/>
    <cellStyle name="Heading 1 8" xfId="606"/>
    <cellStyle name="Heading 1 9" xfId="607"/>
    <cellStyle name="Heading 2 10" xfId="608"/>
    <cellStyle name="Heading 2 11" xfId="609"/>
    <cellStyle name="Heading 2 12" xfId="610"/>
    <cellStyle name="Heading 2 2" xfId="611"/>
    <cellStyle name="Heading 2 2 2" xfId="612"/>
    <cellStyle name="Heading 2 2 3" xfId="613"/>
    <cellStyle name="Heading 2 3" xfId="614"/>
    <cellStyle name="Heading 2 3 2" xfId="615"/>
    <cellStyle name="Heading 2 3 3" xfId="616"/>
    <cellStyle name="Heading 2 4" xfId="617"/>
    <cellStyle name="Heading 2 4 2" xfId="618"/>
    <cellStyle name="Heading 2 4 3" xfId="619"/>
    <cellStyle name="Heading 2 5" xfId="620"/>
    <cellStyle name="Heading 2 6" xfId="621"/>
    <cellStyle name="Heading 2 7" xfId="622"/>
    <cellStyle name="Heading 2 8" xfId="623"/>
    <cellStyle name="Heading 2 9" xfId="624"/>
    <cellStyle name="Heading 3 10" xfId="625"/>
    <cellStyle name="Heading 3 11" xfId="626"/>
    <cellStyle name="Heading 3 12" xfId="627"/>
    <cellStyle name="Heading 3 2" xfId="628"/>
    <cellStyle name="Heading 3 2 2" xfId="629"/>
    <cellStyle name="Heading 3 2 3" xfId="630"/>
    <cellStyle name="Heading 3 3" xfId="631"/>
    <cellStyle name="Heading 3 3 2" xfId="632"/>
    <cellStyle name="Heading 3 3 3" xfId="633"/>
    <cellStyle name="Heading 3 4" xfId="634"/>
    <cellStyle name="Heading 3 4 2" xfId="635"/>
    <cellStyle name="Heading 3 4 3" xfId="636"/>
    <cellStyle name="Heading 3 5" xfId="637"/>
    <cellStyle name="Heading 3 6" xfId="638"/>
    <cellStyle name="Heading 3 7" xfId="639"/>
    <cellStyle name="Heading 3 8" xfId="640"/>
    <cellStyle name="Heading 3 9" xfId="641"/>
    <cellStyle name="Heading 4 10" xfId="642"/>
    <cellStyle name="Heading 4 11" xfId="643"/>
    <cellStyle name="Heading 4 12" xfId="644"/>
    <cellStyle name="Heading 4 2" xfId="645"/>
    <cellStyle name="Heading 4 2 2" xfId="646"/>
    <cellStyle name="Heading 4 2 3" xfId="647"/>
    <cellStyle name="Heading 4 3" xfId="648"/>
    <cellStyle name="Heading 4 3 2" xfId="649"/>
    <cellStyle name="Heading 4 3 3" xfId="650"/>
    <cellStyle name="Heading 4 4" xfId="651"/>
    <cellStyle name="Heading 4 4 2" xfId="652"/>
    <cellStyle name="Heading 4 4 3" xfId="653"/>
    <cellStyle name="Heading 4 5" xfId="654"/>
    <cellStyle name="Heading 4 6" xfId="655"/>
    <cellStyle name="Heading 4 7" xfId="656"/>
    <cellStyle name="Heading 4 8" xfId="657"/>
    <cellStyle name="Heading 4 9" xfId="658"/>
    <cellStyle name="Hidden" xfId="659"/>
    <cellStyle name="Hyperlink 2" xfId="660"/>
    <cellStyle name="Ieșire" xfId="661"/>
    <cellStyle name="Input 10" xfId="662"/>
    <cellStyle name="Input 11" xfId="663"/>
    <cellStyle name="Input 12" xfId="664"/>
    <cellStyle name="Input 2" xfId="665"/>
    <cellStyle name="Input 2 2" xfId="666"/>
    <cellStyle name="Input 2 3" xfId="667"/>
    <cellStyle name="Input 3" xfId="668"/>
    <cellStyle name="Input 3 2" xfId="669"/>
    <cellStyle name="Input 3 3" xfId="670"/>
    <cellStyle name="Input 4" xfId="671"/>
    <cellStyle name="Input 4 2" xfId="672"/>
    <cellStyle name="Input 4 3" xfId="673"/>
    <cellStyle name="Input 5" xfId="674"/>
    <cellStyle name="Input 6" xfId="675"/>
    <cellStyle name="Input 7" xfId="676"/>
    <cellStyle name="Input 8" xfId="677"/>
    <cellStyle name="Input 9" xfId="678"/>
    <cellStyle name="Intrare" xfId="679"/>
    <cellStyle name="Linked Cell 10" xfId="680"/>
    <cellStyle name="Linked Cell 11" xfId="681"/>
    <cellStyle name="Linked Cell 12" xfId="682"/>
    <cellStyle name="Linked Cell 2" xfId="683"/>
    <cellStyle name="Linked Cell 2 2" xfId="684"/>
    <cellStyle name="Linked Cell 2 3" xfId="685"/>
    <cellStyle name="Linked Cell 3" xfId="686"/>
    <cellStyle name="Linked Cell 3 2" xfId="687"/>
    <cellStyle name="Linked Cell 3 3" xfId="688"/>
    <cellStyle name="Linked Cell 4" xfId="689"/>
    <cellStyle name="Linked Cell 4 2" xfId="690"/>
    <cellStyle name="Linked Cell 4 3" xfId="691"/>
    <cellStyle name="Linked Cell 5" xfId="692"/>
    <cellStyle name="Linked Cell 6" xfId="693"/>
    <cellStyle name="Linked Cell 7" xfId="694"/>
    <cellStyle name="Linked Cell 8" xfId="695"/>
    <cellStyle name="Linked Cell 9" xfId="696"/>
    <cellStyle name="Neutral 10" xfId="697"/>
    <cellStyle name="Neutral 11" xfId="698"/>
    <cellStyle name="Neutral 12" xfId="699"/>
    <cellStyle name="Neutral 2" xfId="700"/>
    <cellStyle name="Neutral 2 2" xfId="701"/>
    <cellStyle name="Neutral 2 3" xfId="702"/>
    <cellStyle name="Neutral 3" xfId="703"/>
    <cellStyle name="Neutral 3 2" xfId="704"/>
    <cellStyle name="Neutral 3 3" xfId="705"/>
    <cellStyle name="Neutral 4" xfId="706"/>
    <cellStyle name="Neutral 4 2" xfId="707"/>
    <cellStyle name="Neutral 4 3" xfId="708"/>
    <cellStyle name="Neutral 5" xfId="709"/>
    <cellStyle name="Neutral 6" xfId="710"/>
    <cellStyle name="Neutral 7" xfId="711"/>
    <cellStyle name="Neutral 8" xfId="712"/>
    <cellStyle name="Neutral 9" xfId="713"/>
    <cellStyle name="Neutru" xfId="714"/>
    <cellStyle name="Normal" xfId="0" builtinId="0"/>
    <cellStyle name="Normal - Style1" xfId="715"/>
    <cellStyle name="Normal 10" xfId="716"/>
    <cellStyle name="Normal 10 2" xfId="717"/>
    <cellStyle name="Normal 11" xfId="718"/>
    <cellStyle name="Normal 11 2" xfId="719"/>
    <cellStyle name="Normal 12" xfId="720"/>
    <cellStyle name="Normal 12 2" xfId="721"/>
    <cellStyle name="Normal 13" xfId="722"/>
    <cellStyle name="Normal 14" xfId="723"/>
    <cellStyle name="Normal 15" xfId="724"/>
    <cellStyle name="Normal 16" xfId="725"/>
    <cellStyle name="Normal 17" xfId="726"/>
    <cellStyle name="Normal 17 2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3" xfId="735"/>
    <cellStyle name="Normal 3 2" xfId="736"/>
    <cellStyle name="Normal 4" xfId="737"/>
    <cellStyle name="Normal 4 2" xfId="738"/>
    <cellStyle name="Normal 4 3" xfId="739"/>
    <cellStyle name="Normal 4 4" xfId="740"/>
    <cellStyle name="Normal 5" xfId="741"/>
    <cellStyle name="Normal 5 2" xfId="742"/>
    <cellStyle name="Normal 6" xfId="743"/>
    <cellStyle name="Normal 6 2" xfId="744"/>
    <cellStyle name="Normal 7" xfId="745"/>
    <cellStyle name="Normal 7 2" xfId="746"/>
    <cellStyle name="Normal 8" xfId="747"/>
    <cellStyle name="Normal 8 2" xfId="748"/>
    <cellStyle name="Normal 9" xfId="749"/>
    <cellStyle name="Normal 9 2" xfId="750"/>
    <cellStyle name="Normal_Anexa 1.3 - SG Calcul grd.indt 12.04.2010" xfId="1"/>
    <cellStyle name="Normal_Anexa 1.4 - SG Serviciul Datoriei Publice 12.04.2010" xfId="2"/>
    <cellStyle name="Normale 2" xfId="751"/>
    <cellStyle name="Notă" xfId="752"/>
    <cellStyle name="Note 10" xfId="753"/>
    <cellStyle name="Note 10 2" xfId="754"/>
    <cellStyle name="Note 11" xfId="755"/>
    <cellStyle name="Note 11 2" xfId="756"/>
    <cellStyle name="Note 12" xfId="757"/>
    <cellStyle name="Note 12 2" xfId="758"/>
    <cellStyle name="Note 2" xfId="759"/>
    <cellStyle name="Note 2 2" xfId="760"/>
    <cellStyle name="Note 3" xfId="761"/>
    <cellStyle name="Note 3 2" xfId="762"/>
    <cellStyle name="Note 4" xfId="763"/>
    <cellStyle name="Note 4 2" xfId="764"/>
    <cellStyle name="Note 5" xfId="765"/>
    <cellStyle name="Note 5 2" xfId="766"/>
    <cellStyle name="Note 6" xfId="767"/>
    <cellStyle name="Note 6 2" xfId="768"/>
    <cellStyle name="Note 7" xfId="769"/>
    <cellStyle name="Note 7 2" xfId="770"/>
    <cellStyle name="Note 8" xfId="771"/>
    <cellStyle name="Note 8 2" xfId="772"/>
    <cellStyle name="Note 9" xfId="773"/>
    <cellStyle name="Note 9 2" xfId="774"/>
    <cellStyle name="Output 10" xfId="775"/>
    <cellStyle name="Output 11" xfId="776"/>
    <cellStyle name="Output 12" xfId="777"/>
    <cellStyle name="Output 2" xfId="778"/>
    <cellStyle name="Output 2 2" xfId="779"/>
    <cellStyle name="Output 2 3" xfId="780"/>
    <cellStyle name="Output 3" xfId="781"/>
    <cellStyle name="Output 3 2" xfId="782"/>
    <cellStyle name="Output 3 3" xfId="783"/>
    <cellStyle name="Output 4" xfId="784"/>
    <cellStyle name="Output 4 2" xfId="785"/>
    <cellStyle name="Output 4 3" xfId="786"/>
    <cellStyle name="Output 5" xfId="787"/>
    <cellStyle name="Output 6" xfId="788"/>
    <cellStyle name="Output 7" xfId="789"/>
    <cellStyle name="Output 8" xfId="790"/>
    <cellStyle name="Output 9" xfId="791"/>
    <cellStyle name="Percent [1]" xfId="792"/>
    <cellStyle name="Percent [2]" xfId="793"/>
    <cellStyle name="Percent [3]" xfId="794"/>
    <cellStyle name="Percent 2" xfId="795"/>
    <cellStyle name="Percent 2 2" xfId="796"/>
    <cellStyle name="Percent 2 2 2" xfId="797"/>
    <cellStyle name="Percent 2 3" xfId="798"/>
    <cellStyle name="Percent 3" xfId="799"/>
    <cellStyle name="Percent 3 2" xfId="800"/>
    <cellStyle name="Percent 3 2 2" xfId="801"/>
    <cellStyle name="Percent 4" xfId="802"/>
    <cellStyle name="Percent 4 2" xfId="803"/>
    <cellStyle name="Percent 5" xfId="804"/>
    <cellStyle name="Percent 5 2" xfId="805"/>
    <cellStyle name="Percent 6" xfId="806"/>
    <cellStyle name="Percent 6 2" xfId="807"/>
    <cellStyle name="Text [Bullet]" xfId="808"/>
    <cellStyle name="Text [Dash]" xfId="809"/>
    <cellStyle name="Text [Em-Dash]" xfId="810"/>
    <cellStyle name="Text avertisment" xfId="811"/>
    <cellStyle name="Text explicativ" xfId="812"/>
    <cellStyle name="Times" xfId="813"/>
    <cellStyle name="Times [1]" xfId="814"/>
    <cellStyle name="Times [2]" xfId="815"/>
    <cellStyle name="Times_Evolutie 2003-2007 pt raport 2006" xfId="816"/>
    <cellStyle name="Title 10" xfId="817"/>
    <cellStyle name="Title 11" xfId="818"/>
    <cellStyle name="Title 12" xfId="819"/>
    <cellStyle name="Title 2" xfId="820"/>
    <cellStyle name="Title 2 2" xfId="821"/>
    <cellStyle name="Title 2 3" xfId="822"/>
    <cellStyle name="Title 3" xfId="823"/>
    <cellStyle name="Title 3 2" xfId="824"/>
    <cellStyle name="Title 3 3" xfId="825"/>
    <cellStyle name="Title 4" xfId="826"/>
    <cellStyle name="Title 4 2" xfId="827"/>
    <cellStyle name="Title 4 3" xfId="828"/>
    <cellStyle name="Title 5" xfId="829"/>
    <cellStyle name="Title 6" xfId="830"/>
    <cellStyle name="Title 7" xfId="831"/>
    <cellStyle name="Title 8" xfId="832"/>
    <cellStyle name="Title 9" xfId="833"/>
    <cellStyle name="Titlu" xfId="834"/>
    <cellStyle name="Titlu 1" xfId="835"/>
    <cellStyle name="Titlu 2" xfId="836"/>
    <cellStyle name="Titlu 3" xfId="837"/>
    <cellStyle name="Titlu 4" xfId="838"/>
    <cellStyle name="Total 10" xfId="839"/>
    <cellStyle name="Total 11" xfId="840"/>
    <cellStyle name="Total 12" xfId="841"/>
    <cellStyle name="Total 2" xfId="842"/>
    <cellStyle name="Total 2 2" xfId="843"/>
    <cellStyle name="Total 2 3" xfId="844"/>
    <cellStyle name="Total 3" xfId="845"/>
    <cellStyle name="Total 3 2" xfId="846"/>
    <cellStyle name="Total 3 3" xfId="847"/>
    <cellStyle name="Total 4" xfId="848"/>
    <cellStyle name="Total 4 2" xfId="849"/>
    <cellStyle name="Total 4 3" xfId="850"/>
    <cellStyle name="Total 5" xfId="851"/>
    <cellStyle name="Total 6" xfId="852"/>
    <cellStyle name="Total 7" xfId="853"/>
    <cellStyle name="Total 8" xfId="854"/>
    <cellStyle name="Total 9" xfId="855"/>
    <cellStyle name="Valuta 2" xfId="856"/>
    <cellStyle name="Verificare celulă" xfId="857"/>
    <cellStyle name="Virgulă_BUGET 2004 PE TRIMESTRE" xfId="858"/>
    <cellStyle name="Warning Text 10" xfId="859"/>
    <cellStyle name="Warning Text 11" xfId="860"/>
    <cellStyle name="Warning Text 12" xfId="861"/>
    <cellStyle name="Warning Text 2" xfId="862"/>
    <cellStyle name="Warning Text 2 2" xfId="863"/>
    <cellStyle name="Warning Text 2 3" xfId="864"/>
    <cellStyle name="Warning Text 3" xfId="865"/>
    <cellStyle name="Warning Text 3 2" xfId="866"/>
    <cellStyle name="Warning Text 3 3" xfId="867"/>
    <cellStyle name="Warning Text 4" xfId="868"/>
    <cellStyle name="Warning Text 4 2" xfId="869"/>
    <cellStyle name="Warning Text 4 3" xfId="870"/>
    <cellStyle name="Warning Text 5" xfId="871"/>
    <cellStyle name="Warning Text 6" xfId="872"/>
    <cellStyle name="Warning Text 7" xfId="873"/>
    <cellStyle name="Warning Text 8" xfId="874"/>
    <cellStyle name="Warning Text 9" xfId="875"/>
    <cellStyle name="ハイパーリンク" xfId="876"/>
    <cellStyle name="표준_Korean Portfolio II" xfId="877"/>
    <cellStyle name="桁?切り_SB" xfId="878"/>
    <cellStyle name="桁区切り_SB" xfId="879"/>
    <cellStyle name="標準_A" xfId="880"/>
    <cellStyle name="表旨巧・・ハイパーリンク" xfId="881"/>
    <cellStyle name="表示済みのハイパーリンク" xfId="8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0</xdr:row>
      <xdr:rowOff>0</xdr:rowOff>
    </xdr:from>
    <xdr:to>
      <xdr:col>11</xdr:col>
      <xdr:colOff>323850</xdr:colOff>
      <xdr:row>5</xdr:row>
      <xdr:rowOff>98917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0"/>
          <a:ext cx="5372100" cy="97521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TUATIE%20actual_ven%202024%20plus%20imprumut%20nou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imbank 4"/>
      <sheetName val="credit eximbank 85"/>
      <sheetName val="CREDIT ref 7.2 MIO"/>
      <sheetName val="serv datoriei"/>
      <sheetName val="1.4"/>
      <sheetName val="credit nou fd UE 7.5 mio"/>
      <sheetName val="credit nou 2024"/>
      <sheetName val="1.2 toate creditele"/>
      <sheetName val="serv datoriei 2021-2023"/>
      <sheetName val="centralizare credite"/>
      <sheetName val="grad indatorare"/>
      <sheetName val="1.2 fara fonduri ue"/>
      <sheetName val="SD Eforie 10 ani"/>
      <sheetName val="SD Eforie fara fd ue"/>
      <sheetName val="comparatie"/>
      <sheetName val="2022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G5">
            <v>1667534.138305085</v>
          </cell>
          <cell r="H5">
            <v>1667534.138305085</v>
          </cell>
          <cell r="I5">
            <v>1667534.138305085</v>
          </cell>
          <cell r="J5">
            <v>1667534.138305085</v>
          </cell>
          <cell r="K5">
            <v>1667534.138305085</v>
          </cell>
          <cell r="L5">
            <v>1667534.138305085</v>
          </cell>
          <cell r="M5">
            <v>1667534.138305085</v>
          </cell>
          <cell r="N5">
            <v>1667534.138305085</v>
          </cell>
          <cell r="O5">
            <v>277922.35638418078</v>
          </cell>
        </row>
        <row r="6">
          <cell r="G6">
            <v>913328.1337166063</v>
          </cell>
          <cell r="H6">
            <v>792531.38173287699</v>
          </cell>
          <cell r="I6">
            <v>674351.84773941385</v>
          </cell>
          <cell r="J6">
            <v>556172.3137459507</v>
          </cell>
          <cell r="K6">
            <v>439314.87956200342</v>
          </cell>
          <cell r="L6">
            <v>319813.2457590244</v>
          </cell>
          <cell r="M6">
            <v>201633.71176556122</v>
          </cell>
          <cell r="N6">
            <v>83454.177772097959</v>
          </cell>
          <cell r="O6">
            <v>2455.3282176726807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11">
          <cell r="G11">
            <v>1891512.7200000004</v>
          </cell>
          <cell r="H11">
            <v>1891512.7200000004</v>
          </cell>
          <cell r="I11">
            <v>1891512.7200000004</v>
          </cell>
          <cell r="J11">
            <v>1891512.7200000004</v>
          </cell>
          <cell r="K11">
            <v>1891512.7200000004</v>
          </cell>
          <cell r="L11">
            <v>1891512.7200000004</v>
          </cell>
          <cell r="M11">
            <v>1891512.7200000004</v>
          </cell>
          <cell r="N11">
            <v>1891512.7200000004</v>
          </cell>
          <cell r="O11">
            <v>1891512.7600000005</v>
          </cell>
          <cell r="P11">
            <v>0</v>
          </cell>
        </row>
        <row r="12">
          <cell r="G12">
            <v>1115173.2899999998</v>
          </cell>
          <cell r="H12">
            <v>981774.66</v>
          </cell>
          <cell r="I12">
            <v>851557.14</v>
          </cell>
          <cell r="J12">
            <v>721339.61999999988</v>
          </cell>
          <cell r="K12">
            <v>592876.18999999994</v>
          </cell>
          <cell r="L12">
            <v>460904.58999999997</v>
          </cell>
          <cell r="M12">
            <v>330687.08</v>
          </cell>
          <cell r="N12">
            <v>200469.57</v>
          </cell>
          <cell r="O12">
            <v>70579.090000000011</v>
          </cell>
          <cell r="P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6">
          <cell r="G16">
            <v>300000</v>
          </cell>
          <cell r="H16">
            <v>300000</v>
          </cell>
          <cell r="I16">
            <v>300000</v>
          </cell>
          <cell r="J16">
            <v>420000</v>
          </cell>
          <cell r="K16">
            <v>600000</v>
          </cell>
          <cell r="L16">
            <v>600000</v>
          </cell>
          <cell r="M16">
            <v>600000</v>
          </cell>
          <cell r="N16">
            <v>960000</v>
          </cell>
          <cell r="O16">
            <v>960000</v>
          </cell>
          <cell r="P16">
            <v>1080000</v>
          </cell>
          <cell r="Q16">
            <v>469583.3</v>
          </cell>
        </row>
        <row r="17">
          <cell r="G17">
            <v>504407.91</v>
          </cell>
          <cell r="H17">
            <v>479615.23</v>
          </cell>
          <cell r="I17">
            <v>456224.82000000007</v>
          </cell>
          <cell r="J17">
            <v>428525.87000000011</v>
          </cell>
          <cell r="K17">
            <v>390431.44000000006</v>
          </cell>
          <cell r="L17">
            <v>342535.65</v>
          </cell>
          <cell r="M17">
            <v>295754.81</v>
          </cell>
          <cell r="N17">
            <v>236048.38</v>
          </cell>
          <cell r="O17">
            <v>161718.01999999999</v>
          </cell>
          <cell r="P17">
            <v>82041.17</v>
          </cell>
          <cell r="Q17">
            <v>9427.6299999999992</v>
          </cell>
        </row>
        <row r="19">
          <cell r="G19">
            <v>312500</v>
          </cell>
          <cell r="H19">
            <v>750000</v>
          </cell>
          <cell r="I19">
            <v>750000</v>
          </cell>
          <cell r="J19">
            <v>750000</v>
          </cell>
          <cell r="K19">
            <v>750000</v>
          </cell>
          <cell r="L19">
            <v>750000</v>
          </cell>
          <cell r="M19">
            <v>750000</v>
          </cell>
          <cell r="N19">
            <v>750000</v>
          </cell>
          <cell r="O19">
            <v>750000</v>
          </cell>
          <cell r="P19">
            <v>750000</v>
          </cell>
          <cell r="Q19">
            <v>437500</v>
          </cell>
        </row>
        <row r="20">
          <cell r="G20">
            <v>537071.38354466669</v>
          </cell>
          <cell r="H20">
            <v>531339.53125</v>
          </cell>
          <cell r="I20">
            <v>473623.90625</v>
          </cell>
          <cell r="J20">
            <v>415908.28125</v>
          </cell>
          <cell r="K20">
            <v>359233.64583333337</v>
          </cell>
          <cell r="L20">
            <v>300477.03125</v>
          </cell>
          <cell r="M20">
            <v>242761.40625</v>
          </cell>
          <cell r="N20">
            <v>185045.78124999997</v>
          </cell>
          <cell r="O20">
            <v>127738.64583333333</v>
          </cell>
          <cell r="P20">
            <v>69614.53125</v>
          </cell>
          <cell r="Q20">
            <v>13915</v>
          </cell>
        </row>
        <row r="24">
          <cell r="G24">
            <v>0</v>
          </cell>
          <cell r="H24">
            <v>600000</v>
          </cell>
          <cell r="I24">
            <v>840000</v>
          </cell>
          <cell r="J24">
            <v>840000</v>
          </cell>
          <cell r="K24">
            <v>960000</v>
          </cell>
          <cell r="L24">
            <v>1080000</v>
          </cell>
          <cell r="M24">
            <v>1320000</v>
          </cell>
          <cell r="N24">
            <v>1440000</v>
          </cell>
          <cell r="O24">
            <v>1680000</v>
          </cell>
          <cell r="P24">
            <v>1920000</v>
          </cell>
          <cell r="Q24">
            <v>2640000</v>
          </cell>
          <cell r="R24">
            <v>3840000</v>
          </cell>
          <cell r="S24">
            <v>840000</v>
          </cell>
        </row>
        <row r="25">
          <cell r="G25">
            <v>141496</v>
          </cell>
          <cell r="H25">
            <v>933309.66666666663</v>
          </cell>
          <cell r="I25">
            <v>1332471.9333333331</v>
          </cell>
          <cell r="J25">
            <v>1266449.0111111109</v>
          </cell>
          <cell r="K25">
            <v>1200718.7361111112</v>
          </cell>
          <cell r="L25">
            <v>1118982.5805555554</v>
          </cell>
          <cell r="M25">
            <v>1027653.1499999999</v>
          </cell>
          <cell r="N25">
            <v>921272.6805555555</v>
          </cell>
          <cell r="O25">
            <v>804207.38333333319</v>
          </cell>
          <cell r="P25">
            <v>663830.70555555553</v>
          </cell>
          <cell r="Q25">
            <v>492694.02777777775</v>
          </cell>
          <cell r="R25">
            <v>251304.92777777778</v>
          </cell>
          <cell r="S25">
            <v>12885.02222222222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0"/>
  <sheetViews>
    <sheetView tabSelected="1" view="pageBreakPreview" topLeftCell="A41" zoomScaleSheetLayoutView="100" workbookViewId="0">
      <selection activeCell="G54" sqref="G54:I54"/>
    </sheetView>
  </sheetViews>
  <sheetFormatPr defaultColWidth="9.140625" defaultRowHeight="12.75"/>
  <cols>
    <col min="1" max="1" width="5" style="5" customWidth="1"/>
    <col min="2" max="2" width="39.140625" style="2" customWidth="1"/>
    <col min="3" max="4" width="9.28515625" style="2" hidden="1" customWidth="1"/>
    <col min="5" max="6" width="9.7109375" style="2" customWidth="1"/>
    <col min="7" max="7" width="11" style="2" customWidth="1"/>
    <col min="8" max="8" width="10.42578125" style="2" customWidth="1"/>
    <col min="9" max="9" width="10.5703125" style="2" customWidth="1"/>
    <col min="10" max="10" width="10.28515625" style="2" bestFit="1" customWidth="1"/>
    <col min="11" max="11" width="10.5703125" style="2" customWidth="1"/>
    <col min="12" max="17" width="9.7109375" style="2" customWidth="1"/>
    <col min="18" max="18" width="9.85546875" style="2" hidden="1" customWidth="1"/>
    <col min="19" max="19" width="12.85546875" style="2" hidden="1" customWidth="1"/>
    <col min="20" max="20" width="0" style="2" hidden="1" customWidth="1"/>
    <col min="21" max="16384" width="9.140625" style="2"/>
  </cols>
  <sheetData>
    <row r="2" spans="1:20" ht="18">
      <c r="A2" s="1" t="s">
        <v>0</v>
      </c>
      <c r="B2" s="1"/>
      <c r="K2" s="3" t="s">
        <v>1</v>
      </c>
    </row>
    <row r="3" spans="1:20">
      <c r="A3" s="1" t="s">
        <v>2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0">
      <c r="A4" s="1" t="s">
        <v>3</v>
      </c>
      <c r="B4" s="1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0"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9.75" customHeight="1">
      <c r="C6" s="4"/>
      <c r="D6" s="4"/>
      <c r="E6" s="4"/>
      <c r="F6" s="4"/>
      <c r="G6" s="4"/>
      <c r="H6" s="4"/>
      <c r="I6" s="4"/>
      <c r="J6" s="4"/>
      <c r="K6" s="4"/>
      <c r="L6" s="4"/>
    </row>
    <row r="7" spans="1:20" ht="12.7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0" ht="11.25" customHeight="1"/>
    <row r="10" spans="1:20" ht="12.75" customHeight="1">
      <c r="A10" s="7" t="s">
        <v>5</v>
      </c>
      <c r="B10" s="8" t="s">
        <v>6</v>
      </c>
      <c r="C10" s="9" t="s">
        <v>7</v>
      </c>
      <c r="D10" s="9"/>
      <c r="E10" s="9"/>
      <c r="F10" s="9"/>
      <c r="G10" s="9"/>
      <c r="H10" s="9"/>
      <c r="I10" s="9"/>
      <c r="J10" s="9"/>
      <c r="K10" s="10"/>
      <c r="L10" s="10"/>
      <c r="M10" s="11"/>
      <c r="N10" s="11"/>
      <c r="O10" s="11"/>
      <c r="P10" s="11"/>
      <c r="Q10" s="11"/>
      <c r="R10" s="11"/>
      <c r="S10" s="11"/>
      <c r="T10" s="11"/>
    </row>
    <row r="11" spans="1:20">
      <c r="A11" s="7"/>
      <c r="B11" s="12"/>
      <c r="C11" s="13"/>
      <c r="D11" s="13">
        <v>2012</v>
      </c>
      <c r="E11" s="13">
        <v>2024</v>
      </c>
      <c r="F11" s="13">
        <f>E11+1</f>
        <v>2025</v>
      </c>
      <c r="G11" s="13">
        <f t="shared" ref="G11:T11" si="0">F11+1</f>
        <v>2026</v>
      </c>
      <c r="H11" s="13">
        <f t="shared" si="0"/>
        <v>2027</v>
      </c>
      <c r="I11" s="13">
        <f t="shared" si="0"/>
        <v>2028</v>
      </c>
      <c r="J11" s="13">
        <f t="shared" si="0"/>
        <v>2029</v>
      </c>
      <c r="K11" s="13">
        <f t="shared" si="0"/>
        <v>2030</v>
      </c>
      <c r="L11" s="13">
        <f t="shared" si="0"/>
        <v>2031</v>
      </c>
      <c r="M11" s="13">
        <f t="shared" si="0"/>
        <v>2032</v>
      </c>
      <c r="N11" s="13">
        <f t="shared" si="0"/>
        <v>2033</v>
      </c>
      <c r="O11" s="13">
        <f t="shared" si="0"/>
        <v>2034</v>
      </c>
      <c r="P11" s="13">
        <f t="shared" si="0"/>
        <v>2035</v>
      </c>
      <c r="Q11" s="13">
        <f t="shared" si="0"/>
        <v>2036</v>
      </c>
      <c r="R11" s="13">
        <f t="shared" si="0"/>
        <v>2037</v>
      </c>
      <c r="S11" s="13">
        <f t="shared" si="0"/>
        <v>2038</v>
      </c>
      <c r="T11" s="13">
        <f t="shared" si="0"/>
        <v>2039</v>
      </c>
    </row>
    <row r="12" spans="1:20" ht="37.5" customHeight="1">
      <c r="A12" s="14" t="s">
        <v>8</v>
      </c>
      <c r="B12" s="15" t="s">
        <v>9</v>
      </c>
      <c r="C12" s="16"/>
      <c r="D12" s="16" t="e">
        <f t="shared" ref="D12:T12" si="1">SUM(D13:D15)</f>
        <v>#REF!</v>
      </c>
      <c r="E12" s="16">
        <f t="shared" si="1"/>
        <v>7241.5275755663579</v>
      </c>
      <c r="F12" s="16">
        <f t="shared" si="1"/>
        <v>7394.3076612879622</v>
      </c>
      <c r="G12" s="16">
        <f t="shared" si="1"/>
        <v>7064.8045722944989</v>
      </c>
      <c r="H12" s="16">
        <f t="shared" si="1"/>
        <v>6850.9929433010357</v>
      </c>
      <c r="I12" s="16">
        <f t="shared" si="1"/>
        <v>6690.903013700422</v>
      </c>
      <c r="J12" s="16">
        <f t="shared" si="1"/>
        <v>6332.77737531411</v>
      </c>
      <c r="K12" s="16">
        <f t="shared" si="1"/>
        <v>5979.8838663206461</v>
      </c>
      <c r="L12" s="16">
        <f t="shared" si="1"/>
        <v>5974.0647673271833</v>
      </c>
      <c r="M12" s="16">
        <f t="shared" si="1"/>
        <v>4241.9262004351876</v>
      </c>
      <c r="N12" s="16">
        <f t="shared" si="1"/>
        <v>1981.65570125</v>
      </c>
      <c r="O12" s="16">
        <f t="shared" si="1"/>
        <v>930.42592999999999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848525.87000000011</v>
      </c>
      <c r="T12" s="16">
        <f t="shared" si="1"/>
        <v>990431.44000000006</v>
      </c>
    </row>
    <row r="13" spans="1:20">
      <c r="A13" s="17"/>
      <c r="B13" s="18" t="s">
        <v>10</v>
      </c>
      <c r="C13" s="16"/>
      <c r="D13" s="16" t="e">
        <f>'[1]centralizare credite'!#REF!</f>
        <v>#REF!</v>
      </c>
      <c r="E13" s="16">
        <f>E17+E29+E33+E37</f>
        <v>4171.5468583050852</v>
      </c>
      <c r="F13" s="16">
        <f t="shared" ref="F13:Q13" si="2">F17+F29+F33+F37</f>
        <v>4609.0468583050852</v>
      </c>
      <c r="G13" s="16">
        <f t="shared" si="2"/>
        <v>4609.0468583050852</v>
      </c>
      <c r="H13" s="16">
        <f t="shared" si="2"/>
        <v>4729.0468583050852</v>
      </c>
      <c r="I13" s="16">
        <f t="shared" si="2"/>
        <v>4909.0468583050852</v>
      </c>
      <c r="J13" s="16">
        <f t="shared" si="2"/>
        <v>4909.0468583050852</v>
      </c>
      <c r="K13" s="16">
        <f t="shared" si="2"/>
        <v>4909.0468583050852</v>
      </c>
      <c r="L13" s="16">
        <f t="shared" si="2"/>
        <v>5269.0468583050852</v>
      </c>
      <c r="M13" s="16">
        <f t="shared" si="2"/>
        <v>3879.4351163841811</v>
      </c>
      <c r="N13" s="16">
        <f t="shared" si="2"/>
        <v>1830</v>
      </c>
      <c r="O13" s="16">
        <f t="shared" si="2"/>
        <v>907.08330000000001</v>
      </c>
      <c r="P13" s="16">
        <f t="shared" si="2"/>
        <v>0</v>
      </c>
      <c r="Q13" s="16">
        <f t="shared" si="2"/>
        <v>0</v>
      </c>
      <c r="R13" s="16">
        <f t="shared" ref="R13:T15" si="3">R17+R29+R33</f>
        <v>0</v>
      </c>
      <c r="S13" s="16">
        <f t="shared" si="3"/>
        <v>420000</v>
      </c>
      <c r="T13" s="16">
        <f t="shared" si="3"/>
        <v>600000</v>
      </c>
    </row>
    <row r="14" spans="1:20">
      <c r="A14" s="17"/>
      <c r="B14" s="18" t="s">
        <v>11</v>
      </c>
      <c r="C14" s="16"/>
      <c r="D14" s="16" t="e">
        <f>'[1]centralizare credite'!#REF!</f>
        <v>#REF!</v>
      </c>
      <c r="E14" s="16">
        <f t="shared" ref="E14:Q15" si="4">E18+E30+E34+E38</f>
        <v>3069.9807172612727</v>
      </c>
      <c r="F14" s="16">
        <f t="shared" si="4"/>
        <v>2785.2608029828771</v>
      </c>
      <c r="G14" s="16">
        <f t="shared" si="4"/>
        <v>2455.7577139894142</v>
      </c>
      <c r="H14" s="16">
        <f t="shared" si="4"/>
        <v>2121.9460849959505</v>
      </c>
      <c r="I14" s="16">
        <f t="shared" si="4"/>
        <v>1781.8561553953368</v>
      </c>
      <c r="J14" s="16">
        <f t="shared" si="4"/>
        <v>1423.7305170090244</v>
      </c>
      <c r="K14" s="16">
        <f t="shared" si="4"/>
        <v>1070.8370080155612</v>
      </c>
      <c r="L14" s="16">
        <f t="shared" si="4"/>
        <v>705.01790902209802</v>
      </c>
      <c r="M14" s="16">
        <f t="shared" si="4"/>
        <v>362.49108405100606</v>
      </c>
      <c r="N14" s="16">
        <f t="shared" si="4"/>
        <v>151.65570124999999</v>
      </c>
      <c r="O14" s="16">
        <f t="shared" si="4"/>
        <v>23.34263</v>
      </c>
      <c r="P14" s="16">
        <f t="shared" si="4"/>
        <v>0</v>
      </c>
      <c r="Q14" s="16">
        <f t="shared" si="4"/>
        <v>0</v>
      </c>
      <c r="R14" s="16">
        <f t="shared" si="3"/>
        <v>0</v>
      </c>
      <c r="S14" s="16">
        <f t="shared" si="3"/>
        <v>428525.87000000011</v>
      </c>
      <c r="T14" s="16">
        <f t="shared" si="3"/>
        <v>390431.44000000006</v>
      </c>
    </row>
    <row r="15" spans="1:20">
      <c r="A15" s="19"/>
      <c r="B15" s="18" t="s">
        <v>12</v>
      </c>
      <c r="C15" s="16"/>
      <c r="D15" s="16"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</row>
    <row r="16" spans="1:20" ht="51.75" customHeight="1">
      <c r="A16" s="14" t="s">
        <v>13</v>
      </c>
      <c r="B16" s="15" t="s">
        <v>14</v>
      </c>
      <c r="C16" s="16"/>
      <c r="D16" s="16" t="e">
        <f t="shared" ref="D16:M16" si="5">SUM(D17:D19)</f>
        <v>#REF!</v>
      </c>
      <c r="E16" s="16">
        <f t="shared" si="5"/>
        <v>2580.8622720216913</v>
      </c>
      <c r="F16" s="16">
        <f t="shared" si="5"/>
        <v>2460.065520037962</v>
      </c>
      <c r="G16" s="16">
        <f t="shared" si="5"/>
        <v>2341.8859860444991</v>
      </c>
      <c r="H16" s="16">
        <f t="shared" si="5"/>
        <v>2223.7064520510357</v>
      </c>
      <c r="I16" s="16">
        <f>SUM(I17:I19)</f>
        <v>2106.8490178670882</v>
      </c>
      <c r="J16" s="16">
        <f t="shared" si="5"/>
        <v>1987.3473840641095</v>
      </c>
      <c r="K16" s="16">
        <f t="shared" si="5"/>
        <v>1869.1678500706462</v>
      </c>
      <c r="L16" s="16">
        <f t="shared" si="5"/>
        <v>1750.9883160771828</v>
      </c>
      <c r="M16" s="16">
        <f t="shared" si="5"/>
        <v>280.37768460185345</v>
      </c>
      <c r="N16" s="20"/>
      <c r="O16" s="20"/>
      <c r="P16" s="20"/>
      <c r="Q16" s="20"/>
      <c r="R16" s="20"/>
      <c r="S16" s="20"/>
      <c r="T16" s="20"/>
    </row>
    <row r="17" spans="1:20">
      <c r="A17" s="17"/>
      <c r="B17" s="18" t="s">
        <v>15</v>
      </c>
      <c r="C17" s="16"/>
      <c r="D17" s="16" t="e">
        <f>'[1]centralizare credite'!#REF!</f>
        <v>#REF!</v>
      </c>
      <c r="E17" s="16">
        <f>'[1]centralizare credite'!G5/1000</f>
        <v>1667.534138305085</v>
      </c>
      <c r="F17" s="16">
        <f>'[1]centralizare credite'!H5/1000</f>
        <v>1667.534138305085</v>
      </c>
      <c r="G17" s="16">
        <f>'[1]centralizare credite'!I5/1000</f>
        <v>1667.534138305085</v>
      </c>
      <c r="H17" s="16">
        <f>'[1]centralizare credite'!J5/1000</f>
        <v>1667.534138305085</v>
      </c>
      <c r="I17" s="16">
        <f>'[1]centralizare credite'!K5/1000</f>
        <v>1667.534138305085</v>
      </c>
      <c r="J17" s="16">
        <f>'[1]centralizare credite'!L5/1000</f>
        <v>1667.534138305085</v>
      </c>
      <c r="K17" s="16">
        <f>'[1]centralizare credite'!M5/1000</f>
        <v>1667.534138305085</v>
      </c>
      <c r="L17" s="16">
        <f>'[1]centralizare credite'!N5/1000</f>
        <v>1667.534138305085</v>
      </c>
      <c r="M17" s="16">
        <f>'[1]centralizare credite'!O5/1000</f>
        <v>277.92235638418077</v>
      </c>
      <c r="N17" s="16">
        <f>'[1]centralizare credite'!P5/1000</f>
        <v>0</v>
      </c>
      <c r="O17" s="16">
        <f>'[1]centralizare credite'!Q5/1000</f>
        <v>0</v>
      </c>
      <c r="P17" s="16">
        <f>'[1]centralizare credite'!R5/1000</f>
        <v>0</v>
      </c>
      <c r="Q17" s="16">
        <f>'[1]centralizare credite'!S5/1000</f>
        <v>0</v>
      </c>
      <c r="R17" s="16">
        <f>'[1]centralizare credite'!T5/1000</f>
        <v>0</v>
      </c>
      <c r="S17" s="16">
        <f>'[1]centralizare credite'!P5/1000</f>
        <v>0</v>
      </c>
      <c r="T17" s="16">
        <f>'[1]centralizare credite'!Q5/1000</f>
        <v>0</v>
      </c>
    </row>
    <row r="18" spans="1:20">
      <c r="A18" s="17"/>
      <c r="B18" s="18" t="s">
        <v>16</v>
      </c>
      <c r="C18" s="16"/>
      <c r="D18" s="16" t="e">
        <f>'[1]centralizare credite'!#REF!</f>
        <v>#REF!</v>
      </c>
      <c r="E18" s="16">
        <f>'[1]centralizare credite'!G6/1000</f>
        <v>913.32813371660632</v>
      </c>
      <c r="F18" s="16">
        <f>'[1]centralizare credite'!H6/1000</f>
        <v>792.53138173287698</v>
      </c>
      <c r="G18" s="16">
        <f>'[1]centralizare credite'!I6/1000</f>
        <v>674.35184773941387</v>
      </c>
      <c r="H18" s="16">
        <f>'[1]centralizare credite'!J6/1000</f>
        <v>556.17231374595065</v>
      </c>
      <c r="I18" s="16">
        <f>'[1]centralizare credite'!K6/1000</f>
        <v>439.3148795620034</v>
      </c>
      <c r="J18" s="16">
        <f>'[1]centralizare credite'!L6/1000</f>
        <v>319.81324575902443</v>
      </c>
      <c r="K18" s="16">
        <f>'[1]centralizare credite'!M6/1000</f>
        <v>201.63371176556123</v>
      </c>
      <c r="L18" s="16">
        <f>'[1]centralizare credite'!N6/1000</f>
        <v>83.454177772097964</v>
      </c>
      <c r="M18" s="16">
        <f>'[1]centralizare credite'!O6/1000</f>
        <v>2.4553282176726805</v>
      </c>
      <c r="N18" s="16">
        <f>'[1]centralizare credite'!P6/1000</f>
        <v>0</v>
      </c>
      <c r="O18" s="16">
        <f>'[1]centralizare credite'!Q6/1000</f>
        <v>0</v>
      </c>
      <c r="P18" s="16">
        <f>'[1]centralizare credite'!R6/1000</f>
        <v>0</v>
      </c>
      <c r="Q18" s="16">
        <f>'[1]centralizare credite'!S6/1000</f>
        <v>0</v>
      </c>
      <c r="R18" s="16">
        <f>'[1]centralizare credite'!T6/1000</f>
        <v>0</v>
      </c>
      <c r="S18" s="16">
        <f>'[1]centralizare credite'!P6/1000</f>
        <v>0</v>
      </c>
      <c r="T18" s="16">
        <f>'[1]centralizare credite'!Q6/1000</f>
        <v>0</v>
      </c>
    </row>
    <row r="19" spans="1:20">
      <c r="A19" s="19"/>
      <c r="B19" s="18" t="s">
        <v>17</v>
      </c>
      <c r="C19" s="16"/>
      <c r="D19" s="16">
        <v>0</v>
      </c>
      <c r="E19" s="16">
        <f>'[1]centralizare credite'!G7/1000</f>
        <v>0</v>
      </c>
      <c r="F19" s="16">
        <f>'[1]centralizare credite'!H7/1000</f>
        <v>0</v>
      </c>
      <c r="G19" s="16">
        <f>'[1]centralizare credite'!I7/1000</f>
        <v>0</v>
      </c>
      <c r="H19" s="16">
        <f>'[1]centralizare credite'!J7/1000</f>
        <v>0</v>
      </c>
      <c r="I19" s="16">
        <f>'[1]centralizare credite'!K7/1000</f>
        <v>0</v>
      </c>
      <c r="J19" s="16">
        <f>'[1]centralizare credite'!L7/1000</f>
        <v>0</v>
      </c>
      <c r="K19" s="16">
        <f>'[1]centralizare credite'!M7/1000</f>
        <v>0</v>
      </c>
      <c r="L19" s="16">
        <f>'[1]centralizare credite'!N7/1000</f>
        <v>0</v>
      </c>
      <c r="M19" s="16">
        <f>'[1]centralizare credite'!O7/1000</f>
        <v>0</v>
      </c>
      <c r="N19" s="16">
        <f>'[1]centralizare credite'!P7/1000</f>
        <v>0</v>
      </c>
      <c r="O19" s="16">
        <f>'[1]centralizare credite'!Q7/1000</f>
        <v>0</v>
      </c>
      <c r="P19" s="16">
        <f>'[1]centralizare credite'!R7/1000</f>
        <v>0</v>
      </c>
      <c r="Q19" s="16">
        <f>'[1]centralizare credite'!S7/1000</f>
        <v>0</v>
      </c>
      <c r="R19" s="16">
        <f>'[1]centralizare credite'!T7/1000</f>
        <v>0</v>
      </c>
      <c r="S19" s="16">
        <f>'[1]centralizare credite'!P7/1000</f>
        <v>0</v>
      </c>
      <c r="T19" s="16">
        <f>'[1]centralizare credite'!Q7/1000</f>
        <v>0</v>
      </c>
    </row>
    <row r="20" spans="1:20" ht="38.25" hidden="1" customHeight="1">
      <c r="A20" s="14" t="s">
        <v>18</v>
      </c>
      <c r="B20" s="15" t="s">
        <v>19</v>
      </c>
      <c r="C20" s="16"/>
      <c r="D20" s="16">
        <f t="shared" ref="D20:J20" si="6">SUM(D21:D23)</f>
        <v>78.824759999999998</v>
      </c>
      <c r="E20" s="16">
        <f>'[1]centralizare credite'!G8/1000</f>
        <v>0</v>
      </c>
      <c r="F20" s="16" t="e">
        <f t="shared" si="6"/>
        <v>#REF!</v>
      </c>
      <c r="G20" s="16" t="e">
        <f t="shared" si="6"/>
        <v>#REF!</v>
      </c>
      <c r="H20" s="16" t="e">
        <f t="shared" si="6"/>
        <v>#REF!</v>
      </c>
      <c r="I20" s="16" t="e">
        <f t="shared" si="6"/>
        <v>#REF!</v>
      </c>
      <c r="J20" s="21" t="e">
        <f t="shared" si="6"/>
        <v>#REF!</v>
      </c>
      <c r="K20" s="22"/>
    </row>
    <row r="21" spans="1:20" hidden="1">
      <c r="A21" s="17"/>
      <c r="B21" s="18" t="s">
        <v>20</v>
      </c>
      <c r="C21" s="16"/>
      <c r="D21" s="16">
        <f>66324.76/1000</f>
        <v>66.324759999999998</v>
      </c>
      <c r="E21" s="16">
        <f>'[1]centralizare credite'!G9/1000</f>
        <v>0</v>
      </c>
      <c r="F21" s="16" t="e">
        <f>'[1]centralizare credite'!#REF!</f>
        <v>#REF!</v>
      </c>
      <c r="G21" s="16" t="e">
        <f>'[1]centralizare credite'!#REF!</f>
        <v>#REF!</v>
      </c>
      <c r="H21" s="16" t="e">
        <f>'[1]centralizare credite'!#REF!</f>
        <v>#REF!</v>
      </c>
      <c r="I21" s="16" t="e">
        <f>'[1]centralizare credite'!#REF!</f>
        <v>#REF!</v>
      </c>
      <c r="J21" s="16" t="e">
        <f>'[1]centralizare credite'!#REF!</f>
        <v>#REF!</v>
      </c>
      <c r="K21" s="23"/>
    </row>
    <row r="22" spans="1:20" hidden="1">
      <c r="A22" s="17"/>
      <c r="B22" s="18" t="s">
        <v>21</v>
      </c>
      <c r="C22" s="16"/>
      <c r="D22" s="16">
        <f>12500/1000</f>
        <v>12.5</v>
      </c>
      <c r="E22" s="16">
        <f>'[1]centralizare credite'!G10/1000</f>
        <v>0</v>
      </c>
      <c r="F22" s="16"/>
      <c r="G22" s="16"/>
      <c r="H22" s="16"/>
      <c r="I22" s="16"/>
      <c r="J22" s="16" t="e">
        <f>'[1]centralizare credite'!#REF!</f>
        <v>#REF!</v>
      </c>
      <c r="K22" s="23"/>
    </row>
    <row r="23" spans="1:20" hidden="1">
      <c r="A23" s="19"/>
      <c r="B23" s="18" t="s">
        <v>22</v>
      </c>
      <c r="C23" s="16"/>
      <c r="D23" s="16">
        <v>0</v>
      </c>
      <c r="E23" s="16">
        <f>'[1]centralizare credite'!G11/1000</f>
        <v>1891.5127200000004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23"/>
    </row>
    <row r="24" spans="1:20" ht="39" hidden="1" customHeight="1">
      <c r="A24" s="14" t="s">
        <v>23</v>
      </c>
      <c r="B24" s="15" t="s">
        <v>24</v>
      </c>
      <c r="C24" s="16"/>
      <c r="D24" s="16">
        <f>SUM(D25:D27)</f>
        <v>856.40137000000004</v>
      </c>
      <c r="E24" s="16">
        <f>'[1]centralizare credite'!G12/1000</f>
        <v>1115.1732899999997</v>
      </c>
      <c r="F24" s="16">
        <f>SUM(F25:F27)</f>
        <v>0</v>
      </c>
      <c r="G24" s="16">
        <f>SUM(G25:G27)</f>
        <v>0</v>
      </c>
      <c r="H24" s="16">
        <f>SUM(H25:H27)</f>
        <v>0</v>
      </c>
      <c r="I24" s="16"/>
      <c r="J24" s="16"/>
      <c r="K24" s="22"/>
    </row>
    <row r="25" spans="1:20" hidden="1">
      <c r="A25" s="17"/>
      <c r="B25" s="18" t="s">
        <v>25</v>
      </c>
      <c r="C25" s="16"/>
      <c r="D25" s="16">
        <f>778401.37/1000</f>
        <v>778.40137000000004</v>
      </c>
      <c r="E25" s="16">
        <f>'[1]centralizare credite'!G13/1000</f>
        <v>0</v>
      </c>
      <c r="F25" s="16"/>
      <c r="G25" s="16"/>
      <c r="H25" s="16"/>
      <c r="I25" s="16"/>
      <c r="J25" s="16"/>
      <c r="K25" s="23"/>
    </row>
    <row r="26" spans="1:20" hidden="1">
      <c r="A26" s="17"/>
      <c r="B26" s="18" t="s">
        <v>26</v>
      </c>
      <c r="C26" s="16"/>
      <c r="D26" s="16">
        <f>78000/1000</f>
        <v>78</v>
      </c>
      <c r="E26" s="16">
        <f>'[1]centralizare credite'!G14/1000</f>
        <v>0</v>
      </c>
      <c r="F26" s="16"/>
      <c r="G26" s="16"/>
      <c r="H26" s="16"/>
      <c r="I26" s="16"/>
      <c r="J26" s="16"/>
      <c r="K26" s="23"/>
    </row>
    <row r="27" spans="1:20" hidden="1">
      <c r="A27" s="19"/>
      <c r="B27" s="18" t="s">
        <v>27</v>
      </c>
      <c r="C27" s="16"/>
      <c r="D27" s="16">
        <v>0</v>
      </c>
      <c r="E27" s="16">
        <f>'[1]centralizare credite'!G15/1000</f>
        <v>0</v>
      </c>
      <c r="F27" s="16"/>
      <c r="G27" s="16"/>
      <c r="H27" s="16"/>
      <c r="I27" s="16"/>
      <c r="J27" s="16"/>
      <c r="K27" s="23"/>
    </row>
    <row r="28" spans="1:20" ht="39" customHeight="1">
      <c r="A28" s="14" t="s">
        <v>28</v>
      </c>
      <c r="B28" s="15" t="s">
        <v>29</v>
      </c>
      <c r="C28" s="16"/>
      <c r="D28" s="16" t="e">
        <f t="shared" ref="D28:T28" si="7">SUM(D29:D31)</f>
        <v>#REF!</v>
      </c>
      <c r="E28" s="16">
        <f t="shared" si="7"/>
        <v>3006.6860100000004</v>
      </c>
      <c r="F28" s="16">
        <f t="shared" si="7"/>
        <v>2873.2873800000007</v>
      </c>
      <c r="G28" s="16">
        <f t="shared" si="7"/>
        <v>2743.0698600000005</v>
      </c>
      <c r="H28" s="16">
        <f t="shared" si="7"/>
        <v>2612.8523400000004</v>
      </c>
      <c r="I28" s="16">
        <f t="shared" si="7"/>
        <v>2484.3889100000006</v>
      </c>
      <c r="J28" s="16">
        <f t="shared" si="7"/>
        <v>2352.4173100000003</v>
      </c>
      <c r="K28" s="16">
        <f t="shared" si="7"/>
        <v>2222.1998000000003</v>
      </c>
      <c r="L28" s="16">
        <f t="shared" si="7"/>
        <v>2091.9822900000004</v>
      </c>
      <c r="M28" s="16">
        <f t="shared" si="7"/>
        <v>1962.0918500000005</v>
      </c>
      <c r="N28" s="16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6">
        <f t="shared" si="7"/>
        <v>0</v>
      </c>
      <c r="S28" s="16">
        <f t="shared" si="7"/>
        <v>0</v>
      </c>
      <c r="T28" s="16">
        <f t="shared" si="7"/>
        <v>0</v>
      </c>
    </row>
    <row r="29" spans="1:20">
      <c r="A29" s="17"/>
      <c r="B29" s="18" t="s">
        <v>30</v>
      </c>
      <c r="C29" s="16"/>
      <c r="D29" s="16" t="e">
        <f>'[1]centralizare credite'!#REF!</f>
        <v>#REF!</v>
      </c>
      <c r="E29" s="16">
        <f>'[1]centralizare credite'!G11/1000</f>
        <v>1891.5127200000004</v>
      </c>
      <c r="F29" s="16">
        <f>'[1]centralizare credite'!H11/1000</f>
        <v>1891.5127200000004</v>
      </c>
      <c r="G29" s="16">
        <f>'[1]centralizare credite'!I11/1000</f>
        <v>1891.5127200000004</v>
      </c>
      <c r="H29" s="16">
        <f>'[1]centralizare credite'!J11/1000</f>
        <v>1891.5127200000004</v>
      </c>
      <c r="I29" s="16">
        <f>'[1]centralizare credite'!K11/1000</f>
        <v>1891.5127200000004</v>
      </c>
      <c r="J29" s="16">
        <f>'[1]centralizare credite'!L11/1000</f>
        <v>1891.5127200000004</v>
      </c>
      <c r="K29" s="16">
        <f>'[1]centralizare credite'!M11/1000</f>
        <v>1891.5127200000004</v>
      </c>
      <c r="L29" s="16">
        <f>'[1]centralizare credite'!N11/1000</f>
        <v>1891.5127200000004</v>
      </c>
      <c r="M29" s="16">
        <f>'[1]centralizare credite'!O11/1000</f>
        <v>1891.5127600000005</v>
      </c>
      <c r="N29" s="16">
        <f>'[1]centralizare credite'!P11/1000</f>
        <v>0</v>
      </c>
      <c r="O29" s="16">
        <f>'[1]centralizare credite'!Q11/1000</f>
        <v>0</v>
      </c>
      <c r="P29" s="16">
        <f>'[1]centralizare credite'!R11/1000</f>
        <v>0</v>
      </c>
      <c r="Q29" s="16">
        <f>'[1]centralizare credite'!S11/1000</f>
        <v>0</v>
      </c>
      <c r="R29" s="16">
        <f>'[1]centralizare credite'!T11/1000</f>
        <v>0</v>
      </c>
      <c r="S29" s="16">
        <f>'[1]centralizare credite'!P11/1000</f>
        <v>0</v>
      </c>
      <c r="T29" s="16">
        <f>'[1]centralizare credite'!Q11/1000</f>
        <v>0</v>
      </c>
    </row>
    <row r="30" spans="1:20">
      <c r="A30" s="17"/>
      <c r="B30" s="18" t="s">
        <v>31</v>
      </c>
      <c r="C30" s="16"/>
      <c r="D30" s="16" t="e">
        <f>'[1]centralizare credite'!#REF!</f>
        <v>#REF!</v>
      </c>
      <c r="E30" s="16">
        <f>'[1]centralizare credite'!G12/1000</f>
        <v>1115.1732899999997</v>
      </c>
      <c r="F30" s="16">
        <f>'[1]centralizare credite'!H12/1000</f>
        <v>981.77466000000004</v>
      </c>
      <c r="G30" s="16">
        <f>'[1]centralizare credite'!I12/1000</f>
        <v>851.55714</v>
      </c>
      <c r="H30" s="16">
        <f>'[1]centralizare credite'!J12/1000</f>
        <v>721.33961999999985</v>
      </c>
      <c r="I30" s="16">
        <f>'[1]centralizare credite'!K12/1000</f>
        <v>592.87618999999995</v>
      </c>
      <c r="J30" s="16">
        <f>'[1]centralizare credite'!L12/1000</f>
        <v>460.90458999999998</v>
      </c>
      <c r="K30" s="16">
        <f>'[1]centralizare credite'!M12/1000</f>
        <v>330.68708000000004</v>
      </c>
      <c r="L30" s="16">
        <f>'[1]centralizare credite'!N12/1000</f>
        <v>200.46957</v>
      </c>
      <c r="M30" s="16">
        <f>'[1]centralizare credite'!O12/1000</f>
        <v>70.579090000000008</v>
      </c>
      <c r="N30" s="16">
        <f>'[1]centralizare credite'!P12/1000</f>
        <v>0</v>
      </c>
      <c r="O30" s="16">
        <f>'[1]centralizare credite'!Q12/1000</f>
        <v>0</v>
      </c>
      <c r="P30" s="16">
        <f>'[1]centralizare credite'!R12/1000</f>
        <v>0</v>
      </c>
      <c r="Q30" s="16">
        <f>'[1]centralizare credite'!S12/1000</f>
        <v>0</v>
      </c>
      <c r="R30" s="16">
        <f>'[1]centralizare credite'!T12/1000</f>
        <v>0</v>
      </c>
      <c r="S30" s="16">
        <f>'[1]centralizare credite'!P12/1000</f>
        <v>0</v>
      </c>
      <c r="T30" s="16">
        <f>'[1]centralizare credite'!Q12/1000</f>
        <v>0</v>
      </c>
    </row>
    <row r="31" spans="1:20">
      <c r="A31" s="19"/>
      <c r="B31" s="18" t="s">
        <v>32</v>
      </c>
      <c r="C31" s="16"/>
      <c r="D31" s="16">
        <v>0</v>
      </c>
      <c r="E31" s="16">
        <f>'[1]centralizare credite'!G13/1000</f>
        <v>0</v>
      </c>
      <c r="F31" s="16">
        <f>'[1]centralizare credite'!H13/1000</f>
        <v>0</v>
      </c>
      <c r="G31" s="16">
        <f>'[1]centralizare credite'!I13/1000</f>
        <v>0</v>
      </c>
      <c r="H31" s="16">
        <f>'[1]centralizare credite'!J13/1000</f>
        <v>0</v>
      </c>
      <c r="I31" s="16">
        <f>'[1]centralizare credite'!K13/1000</f>
        <v>0</v>
      </c>
      <c r="J31" s="16">
        <f>'[1]centralizare credite'!L13/1000</f>
        <v>0</v>
      </c>
      <c r="K31" s="16">
        <f>'[1]centralizare credite'!M13/1000</f>
        <v>0</v>
      </c>
      <c r="L31" s="16">
        <f>'[1]centralizare credite'!N13/1000</f>
        <v>0</v>
      </c>
      <c r="M31" s="16">
        <f>'[1]centralizare credite'!O13/1000</f>
        <v>0</v>
      </c>
      <c r="N31" s="16">
        <f>'[1]centralizare credite'!P13/1000</f>
        <v>0</v>
      </c>
      <c r="O31" s="16">
        <f>'[1]centralizare credite'!Q13/1000</f>
        <v>0</v>
      </c>
      <c r="P31" s="16">
        <f>'[1]centralizare credite'!R13/1000</f>
        <v>0</v>
      </c>
      <c r="Q31" s="16">
        <f>'[1]centralizare credite'!S13/1000</f>
        <v>0</v>
      </c>
      <c r="R31" s="16">
        <f>'[1]centralizare credite'!T13/1000</f>
        <v>0</v>
      </c>
      <c r="S31" s="16">
        <f>'[1]centralizare credite'!P13/1000</f>
        <v>0</v>
      </c>
      <c r="T31" s="16">
        <f>'[1]centralizare credite'!Q13/1000</f>
        <v>0</v>
      </c>
    </row>
    <row r="32" spans="1:20" ht="50.25" customHeight="1">
      <c r="A32" s="14" t="s">
        <v>18</v>
      </c>
      <c r="B32" s="15" t="s">
        <v>33</v>
      </c>
      <c r="C32" s="16"/>
      <c r="D32" s="16" t="e">
        <f t="shared" ref="D32:T32" si="8">SUM(D33:D35)</f>
        <v>#REF!</v>
      </c>
      <c r="E32" s="16">
        <f t="shared" si="8"/>
        <v>804.4079099999999</v>
      </c>
      <c r="F32" s="16">
        <f t="shared" si="8"/>
        <v>779.61523</v>
      </c>
      <c r="G32" s="16">
        <f t="shared" si="8"/>
        <v>756.22482000000014</v>
      </c>
      <c r="H32" s="16">
        <f t="shared" si="8"/>
        <v>848.52587000000017</v>
      </c>
      <c r="I32" s="16">
        <f t="shared" si="8"/>
        <v>990.43144000000007</v>
      </c>
      <c r="J32" s="16">
        <f t="shared" si="8"/>
        <v>942.53565000000003</v>
      </c>
      <c r="K32" s="16">
        <f t="shared" si="8"/>
        <v>895.75481000000002</v>
      </c>
      <c r="L32" s="16">
        <f t="shared" si="8"/>
        <v>1196.04838</v>
      </c>
      <c r="M32" s="16">
        <f t="shared" si="8"/>
        <v>1121.71802</v>
      </c>
      <c r="N32" s="16">
        <f t="shared" si="8"/>
        <v>1162.04117</v>
      </c>
      <c r="O32" s="16">
        <f t="shared" si="8"/>
        <v>479.01093000000003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848525.87000000011</v>
      </c>
      <c r="T32" s="16">
        <f t="shared" si="8"/>
        <v>990431.44000000006</v>
      </c>
    </row>
    <row r="33" spans="1:20">
      <c r="A33" s="17"/>
      <c r="B33" s="18" t="s">
        <v>34</v>
      </c>
      <c r="C33" s="16"/>
      <c r="D33" s="16" t="e">
        <f>'[1]centralizare credite'!#REF!</f>
        <v>#REF!</v>
      </c>
      <c r="E33" s="16">
        <f>'[1]centralizare credite'!G16/1000</f>
        <v>300</v>
      </c>
      <c r="F33" s="16">
        <f>'[1]centralizare credite'!H16/1000</f>
        <v>300</v>
      </c>
      <c r="G33" s="16">
        <f>'[1]centralizare credite'!I16/1000</f>
        <v>300</v>
      </c>
      <c r="H33" s="16">
        <f>'[1]centralizare credite'!J16/1000</f>
        <v>420</v>
      </c>
      <c r="I33" s="16">
        <f>'[1]centralizare credite'!K16/1000</f>
        <v>600</v>
      </c>
      <c r="J33" s="16">
        <f>'[1]centralizare credite'!L16/1000</f>
        <v>600</v>
      </c>
      <c r="K33" s="16">
        <f>'[1]centralizare credite'!M16/1000</f>
        <v>600</v>
      </c>
      <c r="L33" s="16">
        <f>'[1]centralizare credite'!N16/1000</f>
        <v>960</v>
      </c>
      <c r="M33" s="16">
        <f>'[1]centralizare credite'!O16/1000</f>
        <v>960</v>
      </c>
      <c r="N33" s="16">
        <f>'[1]centralizare credite'!P16/1000</f>
        <v>1080</v>
      </c>
      <c r="O33" s="16">
        <f>'[1]centralizare credite'!Q16/1000</f>
        <v>469.58330000000001</v>
      </c>
      <c r="P33" s="16">
        <f>'[1]centralizare credite'!R16/1000</f>
        <v>0</v>
      </c>
      <c r="Q33" s="16">
        <f>'[1]centralizare credite'!S16/1000</f>
        <v>0</v>
      </c>
      <c r="R33" s="16">
        <f>'[1]centralizare credite'!T16/1000</f>
        <v>0</v>
      </c>
      <c r="S33" s="16">
        <f>'[1]centralizare credite'!J16</f>
        <v>420000</v>
      </c>
      <c r="T33" s="16">
        <f>'[1]centralizare credite'!K16</f>
        <v>600000</v>
      </c>
    </row>
    <row r="34" spans="1:20">
      <c r="A34" s="17"/>
      <c r="B34" s="18" t="s">
        <v>21</v>
      </c>
      <c r="C34" s="16"/>
      <c r="D34" s="16" t="e">
        <f>'[1]centralizare credite'!#REF!</f>
        <v>#REF!</v>
      </c>
      <c r="E34" s="16">
        <f>'[1]centralizare credite'!G17/1000</f>
        <v>504.40790999999996</v>
      </c>
      <c r="F34" s="16">
        <f>'[1]centralizare credite'!H17/1000</f>
        <v>479.61523</v>
      </c>
      <c r="G34" s="16">
        <f>'[1]centralizare credite'!I17/1000</f>
        <v>456.22482000000008</v>
      </c>
      <c r="H34" s="16">
        <f>'[1]centralizare credite'!J17/1000</f>
        <v>428.52587000000011</v>
      </c>
      <c r="I34" s="16">
        <f>'[1]centralizare credite'!K17/1000</f>
        <v>390.43144000000007</v>
      </c>
      <c r="J34" s="16">
        <f>'[1]centralizare credite'!L17/1000</f>
        <v>342.53565000000003</v>
      </c>
      <c r="K34" s="16">
        <f>'[1]centralizare credite'!M17/1000</f>
        <v>295.75481000000002</v>
      </c>
      <c r="L34" s="16">
        <f>'[1]centralizare credite'!N17/1000</f>
        <v>236.04838000000001</v>
      </c>
      <c r="M34" s="16">
        <f>'[1]centralizare credite'!O17/1000</f>
        <v>161.71802</v>
      </c>
      <c r="N34" s="16">
        <f>'[1]centralizare credite'!P17/1000</f>
        <v>82.041169999999994</v>
      </c>
      <c r="O34" s="16">
        <f>'[1]centralizare credite'!Q17/1000</f>
        <v>9.4276299999999988</v>
      </c>
      <c r="P34" s="16">
        <f>'[1]centralizare credite'!R17/1000</f>
        <v>0</v>
      </c>
      <c r="Q34" s="16">
        <f>'[1]centralizare credite'!S17/1000</f>
        <v>0</v>
      </c>
      <c r="R34" s="16">
        <f>'[1]centralizare credite'!T17/1000</f>
        <v>0</v>
      </c>
      <c r="S34" s="16">
        <f>'[1]centralizare credite'!J17</f>
        <v>428525.87000000011</v>
      </c>
      <c r="T34" s="16">
        <f>'[1]centralizare credite'!K17</f>
        <v>390431.44000000006</v>
      </c>
    </row>
    <row r="35" spans="1:20">
      <c r="A35" s="19"/>
      <c r="B35" s="18" t="s">
        <v>22</v>
      </c>
      <c r="C35" s="16"/>
      <c r="D35" s="16">
        <v>0</v>
      </c>
      <c r="E35" s="16">
        <f>'[1]centralizare credite'!G18/1000</f>
        <v>0</v>
      </c>
      <c r="F35" s="16">
        <f>'[1]centralizare credite'!H18/1000</f>
        <v>0</v>
      </c>
      <c r="G35" s="16">
        <f>'[1]centralizare credite'!I18/1000</f>
        <v>0</v>
      </c>
      <c r="H35" s="16">
        <f>'[1]centralizare credite'!J18/1000</f>
        <v>0</v>
      </c>
      <c r="I35" s="16">
        <f>'[1]centralizare credite'!K18/1000</f>
        <v>0</v>
      </c>
      <c r="J35" s="16">
        <f>'[1]centralizare credite'!L18/1000</f>
        <v>0</v>
      </c>
      <c r="K35" s="16">
        <f>'[1]centralizare credite'!M18/1000</f>
        <v>0</v>
      </c>
      <c r="L35" s="16">
        <f>'[1]centralizare credite'!N18/1000</f>
        <v>0</v>
      </c>
      <c r="M35" s="16">
        <f>'[1]centralizare credite'!O18/1000</f>
        <v>0</v>
      </c>
      <c r="N35" s="16">
        <f>'[1]centralizare credite'!P18/1000</f>
        <v>0</v>
      </c>
      <c r="O35" s="16">
        <f>'[1]centralizare credite'!Q18/1000</f>
        <v>0</v>
      </c>
      <c r="P35" s="16">
        <f>'[1]centralizare credite'!R18/1000</f>
        <v>0</v>
      </c>
      <c r="Q35" s="16">
        <f>'[1]centralizare credite'!S18/1000</f>
        <v>0</v>
      </c>
      <c r="R35" s="16">
        <f>'[1]centralizare credite'!T18/1000</f>
        <v>0</v>
      </c>
      <c r="S35" s="16"/>
      <c r="T35" s="16"/>
    </row>
    <row r="36" spans="1:20" ht="42" customHeight="1">
      <c r="A36" s="14" t="s">
        <v>23</v>
      </c>
      <c r="B36" s="15" t="s">
        <v>35</v>
      </c>
      <c r="C36" s="16"/>
      <c r="D36" s="16" t="e">
        <f t="shared" ref="D36:T36" si="9">SUM(D37:D39)</f>
        <v>#REF!</v>
      </c>
      <c r="E36" s="16">
        <f t="shared" si="9"/>
        <v>849.57138354466667</v>
      </c>
      <c r="F36" s="16">
        <f t="shared" si="9"/>
        <v>1281.3395312500002</v>
      </c>
      <c r="G36" s="16">
        <f t="shared" si="9"/>
        <v>1223.6239062499999</v>
      </c>
      <c r="H36" s="16">
        <f t="shared" si="9"/>
        <v>1165.9082812500001</v>
      </c>
      <c r="I36" s="16">
        <f t="shared" si="9"/>
        <v>1109.2336458333334</v>
      </c>
      <c r="J36" s="16">
        <f t="shared" si="9"/>
        <v>1050.47703125</v>
      </c>
      <c r="K36" s="16">
        <f t="shared" si="9"/>
        <v>992.76140624999994</v>
      </c>
      <c r="L36" s="16">
        <f t="shared" si="9"/>
        <v>935.04578125</v>
      </c>
      <c r="M36" s="16">
        <f t="shared" si="9"/>
        <v>877.73864583333329</v>
      </c>
      <c r="N36" s="16">
        <f t="shared" si="9"/>
        <v>819.61453125000003</v>
      </c>
      <c r="O36" s="16">
        <f t="shared" si="9"/>
        <v>451.41500000000002</v>
      </c>
      <c r="P36" s="16"/>
      <c r="Q36" s="16"/>
      <c r="R36" s="16"/>
      <c r="S36" s="16">
        <f t="shared" si="9"/>
        <v>415908.28125</v>
      </c>
      <c r="T36" s="16">
        <f t="shared" si="9"/>
        <v>359233.64583333337</v>
      </c>
    </row>
    <row r="37" spans="1:20">
      <c r="A37" s="17"/>
      <c r="B37" s="18" t="s">
        <v>36</v>
      </c>
      <c r="C37" s="16"/>
      <c r="D37" s="16" t="e">
        <f>'[1]centralizare credite'!#REF!</f>
        <v>#REF!</v>
      </c>
      <c r="E37" s="16">
        <f>'[1]centralizare credite'!G19/1000</f>
        <v>312.5</v>
      </c>
      <c r="F37" s="16">
        <f>'[1]centralizare credite'!H19/1000</f>
        <v>750</v>
      </c>
      <c r="G37" s="16">
        <f>'[1]centralizare credite'!I19/1000</f>
        <v>750</v>
      </c>
      <c r="H37" s="16">
        <f>'[1]centralizare credite'!J19/1000</f>
        <v>750</v>
      </c>
      <c r="I37" s="16">
        <f>'[1]centralizare credite'!K19/1000</f>
        <v>750</v>
      </c>
      <c r="J37" s="16">
        <f>'[1]centralizare credite'!L19/1000</f>
        <v>750</v>
      </c>
      <c r="K37" s="16">
        <f>'[1]centralizare credite'!M19/1000</f>
        <v>750</v>
      </c>
      <c r="L37" s="16">
        <f>'[1]centralizare credite'!N19/1000</f>
        <v>750</v>
      </c>
      <c r="M37" s="16">
        <f>'[1]centralizare credite'!O19/1000</f>
        <v>750</v>
      </c>
      <c r="N37" s="16">
        <f>'[1]centralizare credite'!P19/1000</f>
        <v>750</v>
      </c>
      <c r="O37" s="16">
        <f>'[1]centralizare credite'!Q19/1000</f>
        <v>437.5</v>
      </c>
      <c r="P37" s="16"/>
      <c r="Q37" s="16"/>
      <c r="R37" s="16"/>
      <c r="S37" s="16">
        <f>'[1]centralizare credite'!J20</f>
        <v>415908.28125</v>
      </c>
      <c r="T37" s="16">
        <f>'[1]centralizare credite'!K20</f>
        <v>359233.64583333337</v>
      </c>
    </row>
    <row r="38" spans="1:20">
      <c r="A38" s="17"/>
      <c r="B38" s="18" t="s">
        <v>26</v>
      </c>
      <c r="C38" s="16"/>
      <c r="D38" s="16" t="e">
        <f>'[1]centralizare credite'!#REF!</f>
        <v>#REF!</v>
      </c>
      <c r="E38" s="16">
        <f>'[1]centralizare credite'!G20/1000</f>
        <v>537.07138354466667</v>
      </c>
      <c r="F38" s="16">
        <f>'[1]centralizare credite'!H20/1000</f>
        <v>531.33953125000005</v>
      </c>
      <c r="G38" s="16">
        <f>'[1]centralizare credite'!I20/1000</f>
        <v>473.62390625</v>
      </c>
      <c r="H38" s="16">
        <f>'[1]centralizare credite'!J20/1000</f>
        <v>415.90828125000002</v>
      </c>
      <c r="I38" s="16">
        <f>'[1]centralizare credite'!K20/1000</f>
        <v>359.23364583333336</v>
      </c>
      <c r="J38" s="16">
        <f>'[1]centralizare credite'!L20/1000</f>
        <v>300.47703124999998</v>
      </c>
      <c r="K38" s="16">
        <f>'[1]centralizare credite'!M20/1000</f>
        <v>242.76140624999999</v>
      </c>
      <c r="L38" s="16">
        <f>'[1]centralizare credite'!N20/1000</f>
        <v>185.04578124999998</v>
      </c>
      <c r="M38" s="16">
        <f>'[1]centralizare credite'!O20/1000</f>
        <v>127.73864583333332</v>
      </c>
      <c r="N38" s="16">
        <f>'[1]centralizare credite'!P20/1000</f>
        <v>69.614531249999999</v>
      </c>
      <c r="O38" s="16">
        <f>'[1]centralizare credite'!Q20/1000</f>
        <v>13.914999999999999</v>
      </c>
      <c r="P38" s="16"/>
      <c r="Q38" s="16"/>
      <c r="R38" s="16"/>
      <c r="S38" s="16">
        <f>'[1]centralizare credite'!J21</f>
        <v>0</v>
      </c>
      <c r="T38" s="16">
        <f>'[1]centralizare credite'!K21</f>
        <v>0</v>
      </c>
    </row>
    <row r="39" spans="1:20">
      <c r="A39" s="19"/>
      <c r="B39" s="18" t="s">
        <v>27</v>
      </c>
      <c r="C39" s="16"/>
      <c r="D39" s="16">
        <v>0</v>
      </c>
      <c r="E39" s="16">
        <f>'[1]centralizare credite'!G21/1000</f>
        <v>0</v>
      </c>
      <c r="F39" s="16">
        <f>'[1]centralizare credite'!H21/1000</f>
        <v>0</v>
      </c>
      <c r="G39" s="16">
        <f>'[1]centralizare credite'!I21/1000</f>
        <v>0</v>
      </c>
      <c r="H39" s="16">
        <f>'[1]centralizare credite'!J21/1000</f>
        <v>0</v>
      </c>
      <c r="I39" s="16">
        <f>'[1]centralizare credite'!K21/1000</f>
        <v>0</v>
      </c>
      <c r="J39" s="16">
        <f>'[1]centralizare credite'!L21/1000</f>
        <v>0</v>
      </c>
      <c r="K39" s="16">
        <f>'[1]centralizare credite'!M21/1000</f>
        <v>0</v>
      </c>
      <c r="L39" s="16">
        <f>'[1]centralizare credite'!N21/1000</f>
        <v>0</v>
      </c>
      <c r="M39" s="16">
        <f>'[1]centralizare credite'!O21/1000</f>
        <v>0</v>
      </c>
      <c r="N39" s="16">
        <f>'[1]centralizare credite'!P21/1000</f>
        <v>0</v>
      </c>
      <c r="O39" s="16">
        <f>'[1]centralizare credite'!Q21/1000</f>
        <v>0</v>
      </c>
      <c r="P39" s="16"/>
      <c r="Q39" s="16"/>
      <c r="R39" s="16"/>
      <c r="S39" s="16"/>
      <c r="T39" s="16"/>
    </row>
    <row r="40" spans="1:20" ht="27" customHeight="1">
      <c r="A40" s="14" t="s">
        <v>37</v>
      </c>
      <c r="B40" s="15" t="s">
        <v>38</v>
      </c>
      <c r="C40" s="16"/>
      <c r="D40" s="16" t="e">
        <f t="shared" ref="D40:T40" si="10">SUM(D41:D43)</f>
        <v>#REF!</v>
      </c>
      <c r="E40" s="16">
        <f t="shared" si="10"/>
        <v>141.49600000000001</v>
      </c>
      <c r="F40" s="16">
        <f t="shared" si="10"/>
        <v>1533.3096666666665</v>
      </c>
      <c r="G40" s="16">
        <f t="shared" si="10"/>
        <v>2172.4719333333333</v>
      </c>
      <c r="H40" s="16">
        <f t="shared" si="10"/>
        <v>2106.4490111111108</v>
      </c>
      <c r="I40" s="16">
        <f t="shared" si="10"/>
        <v>2160.718736111111</v>
      </c>
      <c r="J40" s="16">
        <f t="shared" si="10"/>
        <v>2198.9825805555556</v>
      </c>
      <c r="K40" s="16">
        <f t="shared" si="10"/>
        <v>2347.6531500000001</v>
      </c>
      <c r="L40" s="16">
        <f t="shared" si="10"/>
        <v>2361.2726805555558</v>
      </c>
      <c r="M40" s="16">
        <f t="shared" si="10"/>
        <v>2484.2073833333334</v>
      </c>
      <c r="N40" s="16">
        <f t="shared" si="10"/>
        <v>2583.8307055555556</v>
      </c>
      <c r="O40" s="16">
        <f t="shared" si="10"/>
        <v>3132.6940277777776</v>
      </c>
      <c r="P40" s="16">
        <f t="shared" si="10"/>
        <v>4091.3049277777777</v>
      </c>
      <c r="Q40" s="16">
        <f t="shared" si="10"/>
        <v>852.88502222222223</v>
      </c>
      <c r="R40" s="16">
        <f t="shared" si="10"/>
        <v>0</v>
      </c>
      <c r="S40" s="16">
        <f t="shared" si="10"/>
        <v>415908.28125</v>
      </c>
      <c r="T40" s="16">
        <f t="shared" si="10"/>
        <v>359233.64583333337</v>
      </c>
    </row>
    <row r="41" spans="1:20">
      <c r="A41" s="17"/>
      <c r="B41" s="18" t="s">
        <v>39</v>
      </c>
      <c r="C41" s="16"/>
      <c r="D41" s="16" t="e">
        <f>'[1]centralizare credite'!#REF!</f>
        <v>#REF!</v>
      </c>
      <c r="E41" s="16">
        <f>'[1]centralizare credite'!G24/1000</f>
        <v>0</v>
      </c>
      <c r="F41" s="16">
        <f>'[1]centralizare credite'!H24/1000</f>
        <v>600</v>
      </c>
      <c r="G41" s="16">
        <f>'[1]centralizare credite'!I24/1000</f>
        <v>840</v>
      </c>
      <c r="H41" s="16">
        <f>'[1]centralizare credite'!J24/1000</f>
        <v>840</v>
      </c>
      <c r="I41" s="16">
        <f>'[1]centralizare credite'!K24/1000</f>
        <v>960</v>
      </c>
      <c r="J41" s="16">
        <f>'[1]centralizare credite'!L24/1000</f>
        <v>1080</v>
      </c>
      <c r="K41" s="16">
        <f>'[1]centralizare credite'!M24/1000</f>
        <v>1320</v>
      </c>
      <c r="L41" s="16">
        <f>'[1]centralizare credite'!N24/1000</f>
        <v>1440</v>
      </c>
      <c r="M41" s="16">
        <f>'[1]centralizare credite'!O24/1000</f>
        <v>1680</v>
      </c>
      <c r="N41" s="16">
        <f>'[1]centralizare credite'!P24/1000</f>
        <v>1920</v>
      </c>
      <c r="O41" s="16">
        <f>'[1]centralizare credite'!Q24/1000</f>
        <v>2640</v>
      </c>
      <c r="P41" s="16">
        <f>'[1]centralizare credite'!R24/1000</f>
        <v>3840</v>
      </c>
      <c r="Q41" s="16">
        <f>'[1]centralizare credite'!S24/1000</f>
        <v>840</v>
      </c>
      <c r="R41" s="16">
        <f>'[1]centralizare credite'!T24/1000</f>
        <v>0</v>
      </c>
      <c r="S41" s="16">
        <f>'[1]centralizare credite'!J20</f>
        <v>415908.28125</v>
      </c>
      <c r="T41" s="16">
        <f>'[1]centralizare credite'!K20</f>
        <v>359233.64583333337</v>
      </c>
    </row>
    <row r="42" spans="1:20">
      <c r="A42" s="17"/>
      <c r="B42" s="18" t="s">
        <v>40</v>
      </c>
      <c r="C42" s="16"/>
      <c r="D42" s="16" t="e">
        <f>'[1]centralizare credite'!#REF!</f>
        <v>#REF!</v>
      </c>
      <c r="E42" s="16">
        <f>'[1]centralizare credite'!G25/1000</f>
        <v>141.49600000000001</v>
      </c>
      <c r="F42" s="16">
        <f>'[1]centralizare credite'!H25/1000</f>
        <v>933.30966666666666</v>
      </c>
      <c r="G42" s="16">
        <f>'[1]centralizare credite'!I25/1000</f>
        <v>1332.471933333333</v>
      </c>
      <c r="H42" s="16">
        <f>'[1]centralizare credite'!J25/1000</f>
        <v>1266.4490111111108</v>
      </c>
      <c r="I42" s="16">
        <f>'[1]centralizare credite'!K25/1000</f>
        <v>1200.7187361111112</v>
      </c>
      <c r="J42" s="16">
        <f>'[1]centralizare credite'!L25/1000</f>
        <v>1118.9825805555554</v>
      </c>
      <c r="K42" s="16">
        <f>'[1]centralizare credite'!M25/1000</f>
        <v>1027.6531499999999</v>
      </c>
      <c r="L42" s="16">
        <f>'[1]centralizare credite'!N25/1000</f>
        <v>921.27268055555555</v>
      </c>
      <c r="M42" s="16">
        <f>'[1]centralizare credite'!O25/1000</f>
        <v>804.20738333333315</v>
      </c>
      <c r="N42" s="16">
        <f>'[1]centralizare credite'!P25/1000</f>
        <v>663.83070555555548</v>
      </c>
      <c r="O42" s="16">
        <f>'[1]centralizare credite'!Q25/1000</f>
        <v>492.69402777777776</v>
      </c>
      <c r="P42" s="16">
        <f>'[1]centralizare credite'!R25/1000</f>
        <v>251.30492777777778</v>
      </c>
      <c r="Q42" s="16">
        <f>'[1]centralizare credite'!S25/1000</f>
        <v>12.88502222222222</v>
      </c>
      <c r="R42" s="16">
        <f>'[1]centralizare credite'!T25/1000</f>
        <v>0</v>
      </c>
      <c r="S42" s="16">
        <f>'[1]centralizare credite'!J21</f>
        <v>0</v>
      </c>
      <c r="T42" s="16">
        <f>'[1]centralizare credite'!K21</f>
        <v>0</v>
      </c>
    </row>
    <row r="43" spans="1:20">
      <c r="A43" s="19"/>
      <c r="B43" s="18" t="s">
        <v>41</v>
      </c>
      <c r="C43" s="16"/>
      <c r="D43" s="16">
        <v>0</v>
      </c>
      <c r="E43" s="16">
        <f>'[1]centralizare credite'!G26/1000</f>
        <v>0</v>
      </c>
      <c r="F43" s="16">
        <f>'[1]centralizare credite'!H26/1000</f>
        <v>0</v>
      </c>
      <c r="G43" s="16">
        <f>'[1]centralizare credite'!I26/1000</f>
        <v>0</v>
      </c>
      <c r="H43" s="16">
        <f>'[1]centralizare credite'!J26/1000</f>
        <v>0</v>
      </c>
      <c r="I43" s="16">
        <f>'[1]centralizare credite'!K26/1000</f>
        <v>0</v>
      </c>
      <c r="J43" s="16">
        <f>'[1]centralizare credite'!L26/1000</f>
        <v>0</v>
      </c>
      <c r="K43" s="16">
        <f>'[1]centralizare credite'!M26/1000</f>
        <v>0</v>
      </c>
      <c r="L43" s="16">
        <f>'[1]centralizare credite'!N26/1000</f>
        <v>0</v>
      </c>
      <c r="M43" s="16">
        <f>'[1]centralizare credite'!O26/1000</f>
        <v>0</v>
      </c>
      <c r="N43" s="16">
        <f>'[1]centralizare credite'!P26/1000</f>
        <v>0</v>
      </c>
      <c r="O43" s="16">
        <f>'[1]centralizare credite'!Q26/1000</f>
        <v>0</v>
      </c>
      <c r="P43" s="16">
        <f>'[1]centralizare credite'!R26/1000</f>
        <v>0</v>
      </c>
      <c r="Q43" s="16">
        <f>'[1]centralizare credite'!S26/1000</f>
        <v>0</v>
      </c>
      <c r="R43" s="16">
        <f>'[1]centralizare credite'!T26/1000</f>
        <v>0</v>
      </c>
      <c r="S43" s="16"/>
      <c r="T43" s="16"/>
    </row>
    <row r="44" spans="1:20" ht="25.5">
      <c r="A44" s="24" t="s">
        <v>42</v>
      </c>
      <c r="B44" s="25" t="s">
        <v>43</v>
      </c>
      <c r="C44" s="16"/>
      <c r="D44" s="16" t="e">
        <f>SUM(D45:D47)</f>
        <v>#REF!</v>
      </c>
      <c r="E44" s="26">
        <f t="shared" ref="E44:T44" si="11">SUM(E45:E47)</f>
        <v>7383.023575566358</v>
      </c>
      <c r="F44" s="26">
        <f t="shared" si="11"/>
        <v>8927.6173279546292</v>
      </c>
      <c r="G44" s="26">
        <f t="shared" si="11"/>
        <v>9237.2765056278331</v>
      </c>
      <c r="H44" s="26">
        <f t="shared" si="11"/>
        <v>8957.4419544121465</v>
      </c>
      <c r="I44" s="26">
        <f t="shared" si="11"/>
        <v>8851.6217498115329</v>
      </c>
      <c r="J44" s="26">
        <f t="shared" si="11"/>
        <v>8531.7599558696638</v>
      </c>
      <c r="K44" s="26">
        <f t="shared" si="11"/>
        <v>8327.5370163206462</v>
      </c>
      <c r="L44" s="26">
        <f t="shared" si="11"/>
        <v>8335.3374478827391</v>
      </c>
      <c r="M44" s="26">
        <f t="shared" si="11"/>
        <v>6726.1335837685201</v>
      </c>
      <c r="N44" s="26">
        <f t="shared" si="11"/>
        <v>4565.4864068055558</v>
      </c>
      <c r="O44" s="26">
        <f t="shared" si="11"/>
        <v>4063.1199577777779</v>
      </c>
      <c r="P44" s="26">
        <f t="shared" si="11"/>
        <v>4091.3049277777777</v>
      </c>
      <c r="Q44" s="26">
        <f t="shared" si="11"/>
        <v>852.88502222222223</v>
      </c>
      <c r="R44" s="26">
        <f t="shared" si="11"/>
        <v>0</v>
      </c>
      <c r="S44" s="26">
        <f t="shared" si="11"/>
        <v>1697051.7400000002</v>
      </c>
      <c r="T44" s="26">
        <f t="shared" si="11"/>
        <v>1980862.8800000001</v>
      </c>
    </row>
    <row r="45" spans="1:20" ht="25.5">
      <c r="A45" s="17"/>
      <c r="B45" s="27" t="s">
        <v>44</v>
      </c>
      <c r="C45" s="16"/>
      <c r="D45" s="16" t="e">
        <f>'[1]centralizare credite'!#REF!</f>
        <v>#REF!</v>
      </c>
      <c r="E45" s="16">
        <f>E41+E13</f>
        <v>4171.5468583050852</v>
      </c>
      <c r="F45" s="16">
        <f t="shared" ref="F45:R47" si="12">F41+F13</f>
        <v>5209.0468583050852</v>
      </c>
      <c r="G45" s="16">
        <f t="shared" si="12"/>
        <v>5449.0468583050852</v>
      </c>
      <c r="H45" s="16">
        <f t="shared" si="12"/>
        <v>5569.0468583050852</v>
      </c>
      <c r="I45" s="16">
        <f t="shared" si="12"/>
        <v>5869.0468583050852</v>
      </c>
      <c r="J45" s="16">
        <f t="shared" si="12"/>
        <v>5989.0468583050852</v>
      </c>
      <c r="K45" s="16">
        <f t="shared" si="12"/>
        <v>6229.0468583050852</v>
      </c>
      <c r="L45" s="16">
        <f t="shared" si="12"/>
        <v>6709.0468583050852</v>
      </c>
      <c r="M45" s="16">
        <f t="shared" si="12"/>
        <v>5559.4351163841811</v>
      </c>
      <c r="N45" s="16">
        <f t="shared" si="12"/>
        <v>3750</v>
      </c>
      <c r="O45" s="16">
        <f t="shared" si="12"/>
        <v>3547.0833000000002</v>
      </c>
      <c r="P45" s="16">
        <f t="shared" si="12"/>
        <v>3840</v>
      </c>
      <c r="Q45" s="16">
        <f t="shared" si="12"/>
        <v>840</v>
      </c>
      <c r="R45" s="16">
        <f t="shared" si="12"/>
        <v>0</v>
      </c>
      <c r="S45" s="16">
        <f t="shared" ref="S45:T47" si="13">S13+S17+S29+S33</f>
        <v>840000</v>
      </c>
      <c r="T45" s="16">
        <f t="shared" si="13"/>
        <v>1200000</v>
      </c>
    </row>
    <row r="46" spans="1:20">
      <c r="A46" s="17"/>
      <c r="B46" s="18" t="s">
        <v>45</v>
      </c>
      <c r="C46" s="16"/>
      <c r="D46" s="16" t="e">
        <f>'[1]centralizare credite'!#REF!</f>
        <v>#REF!</v>
      </c>
      <c r="E46" s="16">
        <f>E42+E14</f>
        <v>3211.4767172612728</v>
      </c>
      <c r="F46" s="16">
        <f t="shared" si="12"/>
        <v>3718.5704696495436</v>
      </c>
      <c r="G46" s="16">
        <f t="shared" si="12"/>
        <v>3788.229647322747</v>
      </c>
      <c r="H46" s="16">
        <f t="shared" si="12"/>
        <v>3388.3950961070614</v>
      </c>
      <c r="I46" s="16">
        <f t="shared" si="12"/>
        <v>2982.5748915064478</v>
      </c>
      <c r="J46" s="16">
        <f t="shared" si="12"/>
        <v>2542.7130975645796</v>
      </c>
      <c r="K46" s="16">
        <f t="shared" si="12"/>
        <v>2098.4901580155611</v>
      </c>
      <c r="L46" s="16">
        <f t="shared" si="12"/>
        <v>1626.2905895776535</v>
      </c>
      <c r="M46" s="16">
        <f t="shared" si="12"/>
        <v>1166.6984673843392</v>
      </c>
      <c r="N46" s="16">
        <f t="shared" si="12"/>
        <v>815.48640680555548</v>
      </c>
      <c r="O46" s="16">
        <f t="shared" si="12"/>
        <v>516.0366577777778</v>
      </c>
      <c r="P46" s="16">
        <f t="shared" si="12"/>
        <v>251.30492777777778</v>
      </c>
      <c r="Q46" s="16">
        <f t="shared" si="12"/>
        <v>12.88502222222222</v>
      </c>
      <c r="R46" s="16">
        <f t="shared" si="12"/>
        <v>0</v>
      </c>
      <c r="S46" s="16">
        <f t="shared" si="13"/>
        <v>857051.74000000022</v>
      </c>
      <c r="T46" s="16">
        <f t="shared" si="13"/>
        <v>780862.88000000012</v>
      </c>
    </row>
    <row r="47" spans="1:20">
      <c r="A47" s="19"/>
      <c r="B47" s="18" t="s">
        <v>46</v>
      </c>
      <c r="C47" s="16"/>
      <c r="D47" s="16" t="e">
        <f>'[1]centralizare credite'!#REF!</f>
        <v>#REF!</v>
      </c>
      <c r="E47" s="16">
        <f>E43+E15</f>
        <v>0</v>
      </c>
      <c r="F47" s="16">
        <f t="shared" si="12"/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3"/>
        <v>0</v>
      </c>
      <c r="T47" s="16">
        <f t="shared" si="13"/>
        <v>0</v>
      </c>
    </row>
    <row r="48" spans="1:20">
      <c r="A48" s="28"/>
      <c r="B48" s="29" t="s">
        <v>47</v>
      </c>
      <c r="C48" s="30"/>
      <c r="D48" s="30"/>
      <c r="E48" s="30"/>
      <c r="F48" s="30"/>
      <c r="G48" s="30"/>
      <c r="H48" s="30"/>
      <c r="I48" s="30"/>
      <c r="J48" s="30"/>
      <c r="K48" s="28"/>
    </row>
    <row r="49" spans="1:12">
      <c r="A49" s="28"/>
      <c r="B49" s="31"/>
      <c r="C49" s="30"/>
      <c r="D49" s="30"/>
      <c r="E49" s="30"/>
      <c r="F49" s="32" t="s">
        <v>48</v>
      </c>
      <c r="G49" s="30"/>
      <c r="H49" s="30"/>
      <c r="I49" s="30"/>
      <c r="J49" s="30"/>
      <c r="K49" s="28"/>
      <c r="L49" s="32" t="s">
        <v>49</v>
      </c>
    </row>
    <row r="50" spans="1:12">
      <c r="A50" s="28"/>
      <c r="B50" s="31"/>
      <c r="C50" s="30"/>
      <c r="D50" s="30"/>
      <c r="E50" s="30"/>
      <c r="F50" s="32" t="s">
        <v>50</v>
      </c>
      <c r="G50" s="30"/>
      <c r="H50" s="30"/>
      <c r="I50" s="30"/>
      <c r="J50" s="30"/>
      <c r="K50" s="28"/>
      <c r="L50" s="32" t="s">
        <v>51</v>
      </c>
    </row>
    <row r="51" spans="1:12">
      <c r="B51" s="33"/>
      <c r="C51" s="33"/>
      <c r="D51" s="34"/>
      <c r="E51" s="34"/>
      <c r="F51" s="34"/>
      <c r="G51" s="34"/>
      <c r="H51" s="34"/>
      <c r="L51" s="33"/>
    </row>
    <row r="52" spans="1:12">
      <c r="B52" s="33"/>
      <c r="C52" s="33"/>
      <c r="D52" s="34"/>
      <c r="E52" s="34"/>
      <c r="F52" s="34"/>
      <c r="G52" s="34"/>
      <c r="H52" s="34"/>
      <c r="L52" s="33"/>
    </row>
    <row r="53" spans="1:12">
      <c r="B53" s="33"/>
      <c r="C53" s="33"/>
      <c r="D53" s="34"/>
      <c r="E53" s="34"/>
      <c r="F53" s="34"/>
      <c r="G53" s="35"/>
      <c r="H53" s="35"/>
      <c r="I53" s="35"/>
      <c r="J53" s="36"/>
      <c r="L53" s="33"/>
    </row>
    <row r="54" spans="1:12">
      <c r="B54" s="37"/>
      <c r="C54" s="37"/>
      <c r="D54" s="34"/>
      <c r="E54" s="34"/>
      <c r="F54" s="34"/>
      <c r="G54" s="38"/>
      <c r="H54" s="35"/>
      <c r="I54" s="35"/>
      <c r="L54" s="37"/>
    </row>
    <row r="59" spans="1:12"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>
      <c r="C60" s="36"/>
      <c r="D60" s="36"/>
      <c r="E60" s="36"/>
      <c r="F60" s="36"/>
      <c r="G60" s="36"/>
      <c r="H60" s="36"/>
      <c r="I60" s="36"/>
      <c r="J60" s="36"/>
      <c r="K60" s="36"/>
      <c r="L60" s="36"/>
    </row>
  </sheetData>
  <mergeCells count="20">
    <mergeCell ref="G54:I54"/>
    <mergeCell ref="A28:A31"/>
    <mergeCell ref="A32:A35"/>
    <mergeCell ref="A36:A39"/>
    <mergeCell ref="A40:A43"/>
    <mergeCell ref="A44:A47"/>
    <mergeCell ref="G53:I53"/>
    <mergeCell ref="A12:A15"/>
    <mergeCell ref="A16:A19"/>
    <mergeCell ref="A20:A23"/>
    <mergeCell ref="K20:K23"/>
    <mergeCell ref="A24:A27"/>
    <mergeCell ref="K24:K27"/>
    <mergeCell ref="A2:B2"/>
    <mergeCell ref="A3:B3"/>
    <mergeCell ref="A4:B4"/>
    <mergeCell ref="A7:P8"/>
    <mergeCell ref="A10:A11"/>
    <mergeCell ref="B10:B11"/>
    <mergeCell ref="C10:J10"/>
  </mergeCells>
  <printOptions horizontalCentered="1" verticalCentered="1"/>
  <pageMargins left="0" right="0" top="0" bottom="0" header="0.35" footer="0.51"/>
  <pageSetup paperSize="9" scale="63" orientation="landscape" r:id="rId1"/>
  <headerFooter alignWithMargins="0">
    <oddHeader>&amp;Rpagina &amp;P</oddHeader>
  </headerFooter>
  <rowBreaks count="1" manualBreakCount="1">
    <brk id="50" max="16" man="1"/>
  </rowBreaks>
  <colBreaks count="1" manualBreakCount="1">
    <brk id="18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1.4</vt:lpstr>
      <vt:lpstr>'1.4'!Print_Area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2024-02-19T11:40:40Z</dcterms:created>
  <dcterms:modified xsi:type="dcterms:W3CDTF">2024-02-19T11:40:52Z</dcterms:modified>
</cp:coreProperties>
</file>