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245"/>
  </bookViews>
  <sheets>
    <sheet name="1.4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'[2]Module 6_Condensed Budget'!#REF!</definedName>
    <definedName name="Capital_Expenditures___Culture___Sports">'[2]Module 6_Condensed Budget'!#REF!</definedName>
    <definedName name="Capital_Expenditures___Education" localSheetId="0">'[2]Module 6_Condensed Budget'!#REF!</definedName>
    <definedName name="Capital_Expenditures___Education">'[2]Module 6_Condensed Budget'!#REF!</definedName>
    <definedName name="Capital_Expenditures___General_Administration" localSheetId="0">'[2]Module 6_Condensed Budget'!#REF!</definedName>
    <definedName name="Capital_Expenditures___General_Administration">'[2]Module 6_Condensed Budget'!#REF!</definedName>
    <definedName name="Capital_Expenditures___Health" localSheetId="0">'[2]Module 6_Condensed Budget'!#REF!</definedName>
    <definedName name="Capital_Expenditures___Health">'[2]Module 6_Condensed Budget'!#REF!</definedName>
    <definedName name="Capital_Expenditures___Other_Activities" localSheetId="0">'[2]Module 6_Condensed Budget'!#REF!</definedName>
    <definedName name="Capital_Expenditures___Other_Activities">'[2]Module 6_Condensed Budget'!#REF!</definedName>
    <definedName name="Capital_Expenditures___Public_Works___Housing" localSheetId="0">'[2]Module 6_Condensed Budget'!#REF!</definedName>
    <definedName name="Capital_Expenditures___Public_Works___Housing">'[2]Module 6_Condensed Budget'!#REF!</definedName>
    <definedName name="Capital_Expenditures___Social_Assistance" localSheetId="0">'[2]Module 6_Condensed Budget'!#REF!</definedName>
    <definedName name="Capital_Expenditures___Social_Assistance">'[2]Module 6_Condensed Budget'!#REF!</definedName>
    <definedName name="Capital_Expenditures___Transportation___Communication" localSheetId="0">'[2]Module 6_Condensed Budget'!#REF!</definedName>
    <definedName name="Capital_Expenditures___Transportation___Communication">'[2]Module 6_Condensed Budget'!#REF!</definedName>
    <definedName name="Capital_Expenditures__Other_Economic_Activities" localSheetId="0">'[2]Module 6_Condensed Budget'!#REF!</definedName>
    <definedName name="Capital_Expenditures__Other_Economic_Activities">'[2]Module 6_Condensed Budget'!#REF!</definedName>
    <definedName name="caragiale" localSheetId="0">#REF!</definedName>
    <definedName name="caragiale">#REF!</definedName>
    <definedName name="Change_in_Operating_Expenditures" localSheetId="0">'[2]Module 6_Condensed Budget'!#REF!</definedName>
    <definedName name="Change_in_Operating_Expenditures">'[2]Module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[3]Portfolio!$F$15</definedName>
    <definedName name="_xlnm.Database" localSheetId="0">#REF!</definedName>
    <definedName name="_xlnm.Database">#REF!</definedName>
    <definedName name="Deflator__Base_Year___1995" localSheetId="0">'[2]Module 6_Condensed Budget'!#REF!</definedName>
    <definedName name="Deflator__Base_Year___1995">'[2]Module 6_Condensed Budget'!#REF!</definedName>
    <definedName name="Deflator__Base_Year___1997" localSheetId="0">'[2]Module 6_Condensed Budget'!#REF!</definedName>
    <definedName name="Deflator__Base_Year___1997">'[2]Module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 hidden="1">{#N/A,#N/A,FALSE,"Fund-II"}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'[4]Evolutie V_C 2003_2007 '!#REF!</definedName>
    <definedName name="Excel_BuiltIn__FilterDatabase_17">'[4]Evolutie V_C 2003_2007 '!#REF!</definedName>
    <definedName name="Excel_BuiltIn_Database" localSheetId="0">#REF!</definedName>
    <definedName name="Excel_BuiltIn_Database">#REF!</definedName>
    <definedName name="Extra">[5]ExtraScoli!$B$150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[6]Inputs!$A$118:$L$125</definedName>
    <definedName name="Intlfive">[6]Inputs!$A$192:$J$212</definedName>
    <definedName name="Intlfour">[6]Inputs!$A$170:$J$185</definedName>
    <definedName name="Intlseven">[6]Inputs!$A$258:$J$289</definedName>
    <definedName name="Intlsix">[6]Inputs!$A$219:$J$250</definedName>
    <definedName name="Intlthree">[6]Inputs!$A$151:$L$163</definedName>
    <definedName name="Intltwo">[6]Inputs!$A$132:$L$144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[7]Params!$B$3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'[2]Module 6_Condensed Budget'!#REF!</definedName>
    <definedName name="Net_Outstanding_Debt">'[2]Module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_xlnm.Print_Area" localSheetId="0">'1.4 '!$A$1:$T$46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'[2]Module 6_Condensed Budget'!#REF!</definedName>
    <definedName name="Proceeds_from_the_sale_of_public_property">'[2]Module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'[8]_Cash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 hidden="1">{"'Lennar U.S. Partners'!$A$1:$N$53"}</definedName>
    <definedName name="specMTM" localSheetId="0">#REF!</definedName>
    <definedName name="specMTM">#REF!</definedName>
    <definedName name="Spot">[9]Portfolio!$F$15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'[10]Fund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'[2]Module 6_Condensed Budget'!#REF!</definedName>
    <definedName name="Total_Population">'[2]Module 6_Condensed Budget'!#REF!</definedName>
    <definedName name="Total_Print">'[11]ROLLUP _ Fund II'!$C$1:$L$17</definedName>
    <definedName name="Transp_CF" localSheetId="0">#REF!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D43" i="1" l="1"/>
  <c r="D42" i="1"/>
  <c r="D41" i="1"/>
  <c r="D40" i="1"/>
  <c r="R39" i="1"/>
  <c r="R43" i="1" s="1"/>
  <c r="Q39" i="1"/>
  <c r="Q43" i="1" s="1"/>
  <c r="P39" i="1"/>
  <c r="P43" i="1" s="1"/>
  <c r="O39" i="1"/>
  <c r="O43" i="1" s="1"/>
  <c r="N39" i="1"/>
  <c r="N43" i="1" s="1"/>
  <c r="M39" i="1"/>
  <c r="M43" i="1" s="1"/>
  <c r="L39" i="1"/>
  <c r="L43" i="1" s="1"/>
  <c r="K39" i="1"/>
  <c r="K43" i="1" s="1"/>
  <c r="J39" i="1"/>
  <c r="J43" i="1" s="1"/>
  <c r="I39" i="1"/>
  <c r="I43" i="1" s="1"/>
  <c r="H39" i="1"/>
  <c r="H43" i="1" s="1"/>
  <c r="G39" i="1"/>
  <c r="G43" i="1" s="1"/>
  <c r="F39" i="1"/>
  <c r="F43" i="1" s="1"/>
  <c r="E39" i="1"/>
  <c r="E43" i="1" s="1"/>
  <c r="T38" i="1"/>
  <c r="S38" i="1"/>
  <c r="R38" i="1"/>
  <c r="R42" i="1" s="1"/>
  <c r="Q38" i="1"/>
  <c r="Q42" i="1" s="1"/>
  <c r="P38" i="1"/>
  <c r="P42" i="1" s="1"/>
  <c r="O38" i="1"/>
  <c r="O42" i="1" s="1"/>
  <c r="N38" i="1"/>
  <c r="N42" i="1" s="1"/>
  <c r="M38" i="1"/>
  <c r="M42" i="1" s="1"/>
  <c r="L38" i="1"/>
  <c r="L42" i="1" s="1"/>
  <c r="K38" i="1"/>
  <c r="K42" i="1" s="1"/>
  <c r="J38" i="1"/>
  <c r="J42" i="1" s="1"/>
  <c r="I38" i="1"/>
  <c r="I42" i="1" s="1"/>
  <c r="H38" i="1"/>
  <c r="H42" i="1" s="1"/>
  <c r="G38" i="1"/>
  <c r="G42" i="1" s="1"/>
  <c r="F38" i="1"/>
  <c r="F42" i="1" s="1"/>
  <c r="E38" i="1"/>
  <c r="E42" i="1" s="1"/>
  <c r="D38" i="1"/>
  <c r="T37" i="1"/>
  <c r="S37" i="1"/>
  <c r="R37" i="1"/>
  <c r="R41" i="1" s="1"/>
  <c r="R40" i="1" s="1"/>
  <c r="Q37" i="1"/>
  <c r="Q41" i="1" s="1"/>
  <c r="P37" i="1"/>
  <c r="P41" i="1" s="1"/>
  <c r="P40" i="1" s="1"/>
  <c r="O37" i="1"/>
  <c r="O41" i="1" s="1"/>
  <c r="N37" i="1"/>
  <c r="N41" i="1" s="1"/>
  <c r="N40" i="1" s="1"/>
  <c r="M37" i="1"/>
  <c r="M41" i="1" s="1"/>
  <c r="L37" i="1"/>
  <c r="L41" i="1" s="1"/>
  <c r="L40" i="1" s="1"/>
  <c r="K37" i="1"/>
  <c r="K41" i="1" s="1"/>
  <c r="J37" i="1"/>
  <c r="J41" i="1" s="1"/>
  <c r="J40" i="1" s="1"/>
  <c r="I37" i="1"/>
  <c r="I41" i="1" s="1"/>
  <c r="H37" i="1"/>
  <c r="H41" i="1" s="1"/>
  <c r="H40" i="1" s="1"/>
  <c r="G37" i="1"/>
  <c r="G41" i="1" s="1"/>
  <c r="F37" i="1"/>
  <c r="F41" i="1" s="1"/>
  <c r="F40" i="1" s="1"/>
  <c r="E37" i="1"/>
  <c r="E41" i="1" s="1"/>
  <c r="D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O35" i="1"/>
  <c r="N35" i="1"/>
  <c r="M35" i="1"/>
  <c r="L35" i="1"/>
  <c r="K35" i="1"/>
  <c r="J35" i="1"/>
  <c r="I35" i="1"/>
  <c r="H35" i="1"/>
  <c r="G35" i="1"/>
  <c r="F35" i="1"/>
  <c r="E35" i="1"/>
  <c r="T34" i="1"/>
  <c r="S34" i="1"/>
  <c r="O34" i="1"/>
  <c r="N34" i="1"/>
  <c r="D34" i="1"/>
  <c r="T33" i="1"/>
  <c r="S33" i="1"/>
  <c r="O33" i="1"/>
  <c r="N33" i="1"/>
  <c r="D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T31" i="1"/>
  <c r="S31" i="1"/>
  <c r="O31" i="1"/>
  <c r="N31" i="1"/>
  <c r="M31" i="1"/>
  <c r="L31" i="1"/>
  <c r="K31" i="1"/>
  <c r="J31" i="1"/>
  <c r="I31" i="1"/>
  <c r="H31" i="1"/>
  <c r="G31" i="1"/>
  <c r="F31" i="1"/>
  <c r="E31" i="1"/>
  <c r="T30" i="1"/>
  <c r="S30" i="1"/>
  <c r="O30" i="1"/>
  <c r="N30" i="1"/>
  <c r="M30" i="1"/>
  <c r="L30" i="1"/>
  <c r="K30" i="1"/>
  <c r="J30" i="1"/>
  <c r="I30" i="1"/>
  <c r="H30" i="1"/>
  <c r="G30" i="1"/>
  <c r="F30" i="1"/>
  <c r="E30" i="1"/>
  <c r="D30" i="1"/>
  <c r="T29" i="1"/>
  <c r="S29" i="1"/>
  <c r="O29" i="1"/>
  <c r="N29" i="1"/>
  <c r="M29" i="1"/>
  <c r="L29" i="1"/>
  <c r="K29" i="1"/>
  <c r="J29" i="1"/>
  <c r="J28" i="1" s="1"/>
  <c r="I29" i="1"/>
  <c r="H29" i="1"/>
  <c r="G29" i="1"/>
  <c r="F29" i="1"/>
  <c r="F28" i="1" s="1"/>
  <c r="E29" i="1"/>
  <c r="D29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E28" i="1"/>
  <c r="D28" i="1"/>
  <c r="E27" i="1"/>
  <c r="E26" i="1"/>
  <c r="D26" i="1"/>
  <c r="E25" i="1"/>
  <c r="D25" i="1"/>
  <c r="D24" i="1" s="1"/>
  <c r="H24" i="1"/>
  <c r="G24" i="1"/>
  <c r="F24" i="1"/>
  <c r="E24" i="1"/>
  <c r="E23" i="1"/>
  <c r="J22" i="1"/>
  <c r="E22" i="1"/>
  <c r="D22" i="1"/>
  <c r="J21" i="1"/>
  <c r="I21" i="1"/>
  <c r="H21" i="1"/>
  <c r="H20" i="1" s="1"/>
  <c r="G21" i="1"/>
  <c r="F21" i="1"/>
  <c r="E21" i="1"/>
  <c r="D21" i="1"/>
  <c r="D20" i="1" s="1"/>
  <c r="J20" i="1"/>
  <c r="I20" i="1"/>
  <c r="G20" i="1"/>
  <c r="F20" i="1"/>
  <c r="E20" i="1"/>
  <c r="T19" i="1"/>
  <c r="S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T18" i="1"/>
  <c r="S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T17" i="1"/>
  <c r="S17" i="1"/>
  <c r="Q17" i="1"/>
  <c r="P17" i="1"/>
  <c r="O17" i="1"/>
  <c r="N17" i="1"/>
  <c r="M17" i="1"/>
  <c r="L17" i="1"/>
  <c r="K17" i="1"/>
  <c r="J17" i="1"/>
  <c r="J16" i="1" s="1"/>
  <c r="I17" i="1"/>
  <c r="H17" i="1"/>
  <c r="G17" i="1"/>
  <c r="F17" i="1"/>
  <c r="F16" i="1" s="1"/>
  <c r="E17" i="1"/>
  <c r="D17" i="1"/>
  <c r="I16" i="1"/>
  <c r="H16" i="1"/>
  <c r="G16" i="1"/>
  <c r="E16" i="1"/>
  <c r="D16" i="1"/>
  <c r="T15" i="1"/>
  <c r="T43" i="1" s="1"/>
  <c r="S15" i="1"/>
  <c r="S43" i="1" s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T14" i="1"/>
  <c r="T42" i="1" s="1"/>
  <c r="S14" i="1"/>
  <c r="S42" i="1" s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T13" i="1"/>
  <c r="T41" i="1" s="1"/>
  <c r="T40" i="1" s="1"/>
  <c r="S13" i="1"/>
  <c r="S41" i="1" s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F11" i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S40" i="1" l="1"/>
  <c r="E40" i="1"/>
  <c r="I40" i="1"/>
  <c r="M40" i="1"/>
  <c r="Q40" i="1"/>
  <c r="G40" i="1"/>
  <c r="K40" i="1"/>
  <c r="O40" i="1"/>
</calcChain>
</file>

<file path=xl/sharedStrings.xml><?xml version="1.0" encoding="utf-8"?>
<sst xmlns="http://schemas.openxmlformats.org/spreadsheetml/2006/main" count="53" uniqueCount="50">
  <si>
    <t>JUDETUL CONSTANTA</t>
  </si>
  <si>
    <t>Anexa 1.4</t>
  </si>
  <si>
    <t>UNITATEA ADMINISTRATIV TERITORIALA</t>
  </si>
  <si>
    <t>A ORASULUI EFORIE</t>
  </si>
  <si>
    <t xml:space="preserve">                             SITUATIE privind serviciul datoriei publice locale 
a Orasului Eforie in perioada 2022-2032</t>
  </si>
  <si>
    <t xml:space="preserve">Nr. Crt. </t>
  </si>
  <si>
    <t>Serviciul anual al datoriei publice locale</t>
  </si>
  <si>
    <t>Anul</t>
  </si>
  <si>
    <t>1</t>
  </si>
  <si>
    <t>Serviciul datoriei publice locale pentru imprumuturile si garantiile existente (a1+b1+c1)</t>
  </si>
  <si>
    <t>a1) Rambursarea finantarii (a1.1+a1.2+a1.3)</t>
  </si>
  <si>
    <t>b1) Dobanzi (b1.1+b1.2+b1.3)</t>
  </si>
  <si>
    <t>c1) Comisioane (c1.1+c1.2+c1.3)</t>
  </si>
  <si>
    <t>1.1</t>
  </si>
  <si>
    <t>Serviciul datoriei publice locale pentru finantarea rambursabila: finantator Eximbank/valoare contract 24.596.128,54 (a1.1+b1.1+c1.1)</t>
  </si>
  <si>
    <t>a1.1) Rambursarea finantarii</t>
  </si>
  <si>
    <t xml:space="preserve">b1.1) Dobanzi </t>
  </si>
  <si>
    <t>c1.1) Comisioane</t>
  </si>
  <si>
    <t>1.3</t>
  </si>
  <si>
    <t>Serviciul datoriei publice locale pentru credit Eximbank Romania 422.043 ron (a1.3+b1.3+c1.3)</t>
  </si>
  <si>
    <t>a1.3) Rambursarea imprumutului</t>
  </si>
  <si>
    <t xml:space="preserve">b1.3) Dobanzi </t>
  </si>
  <si>
    <t>c1.3) Comisioane</t>
  </si>
  <si>
    <t>1.4</t>
  </si>
  <si>
    <t>Serviciul datoriei publice locale pentru credit Eximbank Romania 1.799.642 ron (a1.4+b1.4+c1.4)</t>
  </si>
  <si>
    <t>a1.4) Rambursarea imprumutului</t>
  </si>
  <si>
    <t xml:space="preserve">b1.4) Dobanzi </t>
  </si>
  <si>
    <t>c1.4) Comisioane</t>
  </si>
  <si>
    <t>1.2</t>
  </si>
  <si>
    <t>Serviciul datoriei publice locale pentru finantarea rambursabila: finantator Eximbank Romaniia/valoare contract 24 mil. ron (a1.2+b1.2+c1.2)</t>
  </si>
  <si>
    <t>a1.2) Rambursarea finantarii</t>
  </si>
  <si>
    <t xml:space="preserve">b1.2) Dobanzi </t>
  </si>
  <si>
    <t>c1.2) Comisioane</t>
  </si>
  <si>
    <t>Serviciul datoriei publice locale pentru finantarea rambursabila: finantator Eximbank valoare contract 7.5 mil ron (a1.3+b1.3+c1.3)</t>
  </si>
  <si>
    <t>a1.3) Rambursarea finantarii</t>
  </si>
  <si>
    <t>2</t>
  </si>
  <si>
    <t>Serviciul datoriei publice locale pentru care se solicita autorizarea (a2+b2.+c2)</t>
  </si>
  <si>
    <t>a2) Rambursarea imprumutului</t>
  </si>
  <si>
    <t xml:space="preserve">b2) Dobanzi </t>
  </si>
  <si>
    <t>c2) Comisioane</t>
  </si>
  <si>
    <t>II</t>
  </si>
  <si>
    <t>Serviciul TOTAL al datoriei publice existente (a3+b3+c3)</t>
  </si>
  <si>
    <t>a) Rambursarea finantarii rambursabile (a1+a2)</t>
  </si>
  <si>
    <t>b) Dobanzi (b1+b2)</t>
  </si>
  <si>
    <t>c) Comisioane (c1+c2)</t>
  </si>
  <si>
    <t>date financiare valabile in data de 06.06.2022</t>
  </si>
  <si>
    <t>Robert-Nicolae Serban</t>
  </si>
  <si>
    <t>Alina Oprea</t>
  </si>
  <si>
    <t>Primar</t>
  </si>
  <si>
    <t>Director economic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</si>
</sst>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 &quot;#,##0_);[Red]&quot;(? &quot;#,##0\)"/>
    <numFmt numFmtId="165" formatCode="&quot;\ &quot;#,##0_);[Red]&quot;(\ &quot;#,##0\)"/>
    <numFmt numFmtId="166" formatCode="&quot;£ &quot;#,##0_);[Red]&quot;(£ &quot;#,##0\)"/>
    <numFmt numFmtId="167" formatCode="&quot;$ &quot;#,##0_);&quot;($ &quot;#,##0\);\-_)"/>
    <numFmt numFmtId="168" formatCode="0%_);\(0%\);\-_)"/>
    <numFmt numFmtId="169" formatCode="#,##0_);\(#,##0\);\-_)"/>
    <numFmt numFmtId="170" formatCode="&quot;$ &quot;#,##0.0_);&quot;($ &quot;#,##0.0\);\-_)"/>
    <numFmt numFmtId="171" formatCode="0.0%_);\(0.0%\);\-_)"/>
    <numFmt numFmtId="172" formatCode="#,##0.0_);\(#,##0.0\);\-_)"/>
    <numFmt numFmtId="173" formatCode="&quot;$ &quot;#,##0.00_);&quot;($ &quot;#,##0.00\);\-_)"/>
    <numFmt numFmtId="174" formatCode="0.00%_);\(0.00%\);\-_)"/>
    <numFmt numFmtId="175" formatCode="#,##0.00_);\(#,##0.00\);\-_)"/>
    <numFmt numFmtId="176" formatCode="&quot;$ &quot;#,##0.000_);&quot;($ &quot;#,##0.000\);\-_)"/>
    <numFmt numFmtId="177" formatCode="0.000%_);\(0.000%\);\-_)"/>
    <numFmt numFmtId="178" formatCode="#,##0.000_);\(#,##0.000\);\-_)"/>
    <numFmt numFmtId="179" formatCode="d\-mmm\-yy_);d\-mmm\-yy_);&quot;&quot;"/>
    <numFmt numFmtId="180" formatCode="#,_);\(#,\);\-_)"/>
    <numFmt numFmtId="181" formatCode="#,##0_);\(#,##0\);&quot;- &quot;"/>
    <numFmt numFmtId="182" formatCode="General;[Red]\-General"/>
    <numFmt numFmtId="183" formatCode="&quot;•  &quot;@"/>
    <numFmt numFmtId="184" formatCode="0.000_)"/>
    <numFmt numFmtId="185" formatCode="#,##0.0_);\(#,##0.0\)"/>
    <numFmt numFmtId="186" formatCode="#,##0.00;\-#,##0.00"/>
    <numFmt numFmtId="187" formatCode="#,##0.000_);\(#,##0.000\)"/>
    <numFmt numFmtId="188" formatCode="_-* #,##0.00\ _l_e_i_-;\-* #,##0.00\ _l_e_i_-;_-* &quot;-&quot;??\ _l_e_i_-;_-@_-"/>
    <numFmt numFmtId="189" formatCode="&quot;$ &quot;#,##0.0_);&quot;($ &quot;#,##0.0\)"/>
    <numFmt numFmtId="190" formatCode="&quot;$ &quot;#,##0.00_);&quot;($ &quot;#,##0.00\)"/>
    <numFmt numFmtId="191" formatCode="&quot;$ &quot;#,##0.000_);&quot;($ &quot;#,##0.000\)"/>
    <numFmt numFmtId="192" formatCode="&quot;  &quot;_•&quot;–    &quot;@"/>
    <numFmt numFmtId="193" formatCode="mmmm\ d&quot;, &quot;yyyy_)"/>
    <numFmt numFmtId="194" formatCode="d\-mmm\-yy_)"/>
    <numFmt numFmtId="195" formatCode="m/d/yy_)"/>
    <numFmt numFmtId="196" formatCode="m/yy_)"/>
    <numFmt numFmtId="197" formatCode="mmm\-yy_)"/>
    <numFmt numFmtId="198" formatCode="_-[$€-2]\ * #,##0.00_-;\-[$€-2]\ * #,##0.00_-;_-[$€-2]\ * \-??_-"/>
    <numFmt numFmtId="199" formatCode="#\ ?/?_)"/>
    <numFmt numFmtId="200" formatCode=";;;"/>
    <numFmt numFmtId="201" formatCode="0.00_)"/>
    <numFmt numFmtId="202" formatCode="_(* #,##0_);_(* \(#,##0\);_(* &quot;-&quot;??_);_(@_)"/>
    <numFmt numFmtId="203" formatCode="0.0%_);\(0.0%\)"/>
    <numFmt numFmtId="204" formatCode="0.00%_);\(0.00%\)"/>
    <numFmt numFmtId="205" formatCode="0.000%_);\(0.000%\)"/>
    <numFmt numFmtId="206" formatCode="#,##0_);\(#,##0\);\-_);&quot;• &quot;@_)"/>
    <numFmt numFmtId="207" formatCode="#,##0_);\(#,##0\);\-_);&quot;– &quot;@"/>
    <numFmt numFmtId="208" formatCode="#,##0_);\(#,##0\);\-_);&quot;— &quot;@"/>
    <numFmt numFmtId="209" formatCode="#,##0\x_);\(#,##0&quot;x)&quot;"/>
    <numFmt numFmtId="210" formatCode="#,##0.0\x_);\(#,##0.0&quot;x)&quot;"/>
    <numFmt numFmtId="211" formatCode="#,##0.00\x_);\(#,##0.00&quot;x)&quot;"/>
    <numFmt numFmtId="212" formatCode="_(* #,##0_);_(* \(#,##0\);_(* \-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ms Rmn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  <charset val="129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2">
    <xf numFmtId="0" fontId="0" fillId="0" borderId="0"/>
    <xf numFmtId="0" fontId="2" fillId="0" borderId="0"/>
    <xf numFmtId="0" fontId="2" fillId="0" borderId="0"/>
    <xf numFmtId="164" fontId="6" fillId="2" borderId="0" applyBorder="0" applyAlignment="0" applyProtection="0"/>
    <xf numFmtId="165" fontId="6" fillId="2" borderId="0" applyBorder="0" applyAlignment="0" applyProtection="0"/>
    <xf numFmtId="166" fontId="6" fillId="2" borderId="0" applyBorder="0" applyAlignment="0" applyProtection="0"/>
    <xf numFmtId="165" fontId="6" fillId="2" borderId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67" fontId="6" fillId="2" borderId="0" applyBorder="0" applyAlignment="0" applyProtection="0"/>
    <xf numFmtId="168" fontId="6" fillId="2" borderId="0" applyBorder="0" applyAlignment="0" applyProtection="0"/>
    <xf numFmtId="169" fontId="6" fillId="2" borderId="0" applyBorder="0" applyAlignment="0" applyProtection="0"/>
    <xf numFmtId="170" fontId="6" fillId="2" borderId="0" applyBorder="0" applyAlignment="0" applyProtection="0"/>
    <xf numFmtId="171" fontId="6" fillId="2" borderId="0" applyBorder="0" applyAlignment="0" applyProtection="0"/>
    <xf numFmtId="172" fontId="6" fillId="2" borderId="0" applyBorder="0" applyAlignment="0" applyProtection="0"/>
    <xf numFmtId="173" fontId="6" fillId="2" borderId="0" applyBorder="0" applyAlignment="0" applyProtection="0"/>
    <xf numFmtId="174" fontId="6" fillId="2" borderId="0" applyBorder="0" applyAlignment="0" applyProtection="0"/>
    <xf numFmtId="175" fontId="6" fillId="2" borderId="0" applyBorder="0" applyAlignment="0" applyProtection="0"/>
    <xf numFmtId="176" fontId="6" fillId="2" borderId="0" applyBorder="0" applyAlignment="0" applyProtection="0"/>
    <xf numFmtId="177" fontId="6" fillId="2" borderId="0" applyBorder="0" applyAlignment="0" applyProtection="0"/>
    <xf numFmtId="178" fontId="6" fillId="2" borderId="0" applyBorder="0" applyAlignment="0" applyProtection="0"/>
    <xf numFmtId="179" fontId="6" fillId="2" borderId="0" applyBorder="0" applyAlignment="0" applyProtection="0"/>
    <xf numFmtId="180" fontId="6" fillId="2" borderId="0" applyBorder="0" applyAlignment="0" applyProtection="0"/>
    <xf numFmtId="181" fontId="6" fillId="2" borderId="0" applyBorder="0" applyAlignment="0"/>
    <xf numFmtId="182" fontId="10" fillId="2" borderId="6" applyAlignment="0" applyProtection="0"/>
    <xf numFmtId="183" fontId="6" fillId="2" borderId="0" applyBorder="0" applyAlignment="0" applyProtection="0"/>
    <xf numFmtId="0" fontId="11" fillId="21" borderId="0" applyNumberFormat="0" applyBorder="0" applyAlignment="0" applyProtection="0"/>
    <xf numFmtId="0" fontId="12" fillId="22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3" fillId="0" borderId="8" applyNumberFormat="0" applyFill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5" fontId="6" fillId="2" borderId="0" applyBorder="0" applyAlignment="0" applyProtection="0"/>
    <xf numFmtId="186" fontId="6" fillId="2" borderId="0" applyBorder="0" applyAlignment="0" applyProtection="0"/>
    <xf numFmtId="187" fontId="6" fillId="2" borderId="0" applyBorder="0" applyAlignment="0" applyProtection="0"/>
    <xf numFmtId="0" fontId="16" fillId="2" borderId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2" borderId="0" applyBorder="0" applyAlignment="0" applyProtection="0"/>
    <xf numFmtId="190" fontId="6" fillId="2" borderId="0" applyBorder="0" applyAlignment="0" applyProtection="0"/>
    <xf numFmtId="191" fontId="6" fillId="2" borderId="0" applyBorder="0" applyAlignment="0" applyProtection="0"/>
    <xf numFmtId="192" fontId="6" fillId="2" borderId="0" applyBorder="0" applyAlignment="0" applyProtection="0"/>
    <xf numFmtId="193" fontId="6" fillId="2" borderId="0" applyBorder="0" applyAlignment="0" applyProtection="0"/>
    <xf numFmtId="194" fontId="6" fillId="2" borderId="0" applyBorder="0" applyAlignment="0" applyProtection="0"/>
    <xf numFmtId="195" fontId="6" fillId="2" borderId="0" applyBorder="0" applyAlignment="0" applyProtection="0"/>
    <xf numFmtId="196" fontId="6" fillId="2" borderId="0" applyBorder="0" applyAlignment="0" applyProtection="0"/>
    <xf numFmtId="197" fontId="6" fillId="2" borderId="0" applyBorder="0" applyAlignment="0" applyProtection="0"/>
    <xf numFmtId="193" fontId="6" fillId="2" borderId="0" applyBorder="0" applyAlignment="0" applyProtection="0"/>
    <xf numFmtId="0" fontId="9" fillId="25" borderId="0" applyNumberFormat="0" applyBorder="0" applyAlignment="0" applyProtection="0"/>
    <xf numFmtId="198" fontId="6" fillId="2" borderId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2" borderId="0" applyBorder="0" applyAlignment="0" applyProtection="0"/>
    <xf numFmtId="0" fontId="6" fillId="2" borderId="0" applyBorder="0" applyAlignment="0" applyProtection="0"/>
    <xf numFmtId="199" fontId="6" fillId="2" borderId="0" applyBorder="0" applyAlignment="0" applyProtection="0"/>
    <xf numFmtId="0" fontId="6" fillId="2" borderId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00" fontId="6" fillId="2" borderId="0" applyBorder="0" applyAlignment="0" applyProtection="0"/>
    <xf numFmtId="0" fontId="21" fillId="0" borderId="0" applyNumberFormat="0" applyFill="0" applyBorder="0" applyAlignment="0" applyProtection="0"/>
    <xf numFmtId="0" fontId="22" fillId="22" borderId="13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26" borderId="7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201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2" borderId="0"/>
    <xf numFmtId="202" fontId="6" fillId="2" borderId="0"/>
    <xf numFmtId="202" fontId="6" fillId="2" borderId="0"/>
    <xf numFmtId="202" fontId="6" fillId="2" borderId="0"/>
    <xf numFmtId="202" fontId="6" fillId="2" borderId="0"/>
    <xf numFmtId="0" fontId="1" fillId="0" borderId="0"/>
    <xf numFmtId="202" fontId="6" fillId="2" borderId="0"/>
    <xf numFmtId="182" fontId="6" fillId="2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7" fillId="29" borderId="14" applyNumberForma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203" fontId="6" fillId="2" borderId="0" applyBorder="0" applyAlignment="0" applyProtection="0"/>
    <xf numFmtId="204" fontId="6" fillId="2" borderId="0" applyBorder="0" applyAlignment="0" applyProtection="0"/>
    <xf numFmtId="205" fontId="6" fillId="2" borderId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7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206" fontId="6" fillId="2" borderId="0" applyBorder="0" applyAlignment="0" applyProtection="0"/>
    <xf numFmtId="207" fontId="6" fillId="2" borderId="0" applyBorder="0" applyAlignment="0" applyProtection="0"/>
    <xf numFmtId="208" fontId="6" fillId="2" borderId="0" applyBorder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09" fontId="6" fillId="2" borderId="0" applyBorder="0" applyAlignment="0" applyProtection="0"/>
    <xf numFmtId="210" fontId="6" fillId="2" borderId="0" applyBorder="0" applyAlignment="0" applyProtection="0"/>
    <xf numFmtId="211" fontId="6" fillId="2" borderId="0" applyBorder="0" applyAlignment="0" applyProtection="0"/>
    <xf numFmtId="209" fontId="6" fillId="2" borderId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44" fontId="30" fillId="0" borderId="0" applyFont="0" applyFill="0" applyBorder="0" applyAlignment="0" applyProtection="0"/>
    <xf numFmtId="0" fontId="14" fillId="31" borderId="9" applyNumberFormat="0" applyAlignment="0" applyProtection="0"/>
    <xf numFmtId="3" fontId="6" fillId="2" borderId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2" fontId="31" fillId="2" borderId="0" applyBorder="0" applyAlignment="0" applyProtection="0"/>
    <xf numFmtId="0" fontId="32" fillId="0" borderId="0"/>
    <xf numFmtId="212" fontId="6" fillId="2" borderId="0" applyBorder="0" applyAlignment="0" applyProtection="0"/>
    <xf numFmtId="212" fontId="6" fillId="2" borderId="0" applyBorder="0" applyAlignment="0" applyProtection="0"/>
    <xf numFmtId="0" fontId="33" fillId="0" borderId="0"/>
    <xf numFmtId="182" fontId="34" fillId="2" borderId="0" applyBorder="0" applyAlignment="0" applyProtection="0"/>
    <xf numFmtId="182" fontId="34" fillId="2" borderId="0" applyBorder="0" applyAlignment="0" applyProtection="0"/>
  </cellStyleXfs>
  <cellXfs count="39">
    <xf numFmtId="0" fontId="0" fillId="0" borderId="0" xfId="0"/>
    <xf numFmtId="0" fontId="3" fillId="0" borderId="0" xfId="1" applyFont="1" applyAlignment="1">
      <alignment horizontal="left" vertical="center" wrapText="1"/>
    </xf>
    <xf numFmtId="0" fontId="2" fillId="0" borderId="0" xfId="2"/>
    <xf numFmtId="0" fontId="4" fillId="0" borderId="0" xfId="2" applyFont="1"/>
    <xf numFmtId="0" fontId="2" fillId="0" borderId="0" xfId="2" applyAlignment="1">
      <alignment horizontal="center"/>
    </xf>
    <xf numFmtId="49" fontId="2" fillId="0" borderId="0" xfId="2" applyNumberFormat="1"/>
    <xf numFmtId="0" fontId="4" fillId="0" borderId="0" xfId="2" applyFont="1" applyAlignment="1">
      <alignment horizont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/>
    </xf>
    <xf numFmtId="0" fontId="3" fillId="0" borderId="1" xfId="2" applyFont="1" applyBorder="1" applyAlignment="1">
      <alignment vertical="top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/>
    </xf>
    <xf numFmtId="49" fontId="2" fillId="0" borderId="4" xfId="2" applyNumberFormat="1" applyBorder="1" applyAlignment="1">
      <alignment horizontal="center" vertical="center" wrapText="1"/>
    </xf>
    <xf numFmtId="0" fontId="2" fillId="0" borderId="1" xfId="2" applyFont="1" applyBorder="1" applyAlignment="1">
      <alignment vertical="top" wrapText="1"/>
    </xf>
    <xf numFmtId="43" fontId="2" fillId="0" borderId="1" xfId="2" applyNumberFormat="1" applyBorder="1" applyAlignment="1">
      <alignment horizontal="center" vertical="center"/>
    </xf>
    <xf numFmtId="49" fontId="2" fillId="0" borderId="5" xfId="2" applyNumberFormat="1" applyBorder="1" applyAlignment="1">
      <alignment horizontal="center" vertical="center" wrapText="1"/>
    </xf>
    <xf numFmtId="0" fontId="2" fillId="0" borderId="1" xfId="2" applyBorder="1" applyAlignment="1">
      <alignment vertical="top"/>
    </xf>
    <xf numFmtId="49" fontId="2" fillId="0" borderId="3" xfId="2" applyNumberFormat="1" applyBorder="1" applyAlignment="1">
      <alignment horizontal="center" vertical="center" wrapText="1"/>
    </xf>
    <xf numFmtId="49" fontId="2" fillId="0" borderId="1" xfId="2" applyNumberFormat="1" applyFont="1" applyBorder="1" applyAlignment="1">
      <alignment vertical="center" wrapText="1"/>
    </xf>
    <xf numFmtId="0" fontId="2" fillId="0" borderId="1" xfId="2" applyBorder="1"/>
    <xf numFmtId="43" fontId="2" fillId="0" borderId="3" xfId="2" applyNumberFormat="1" applyBorder="1" applyAlignment="1">
      <alignment horizontal="center" vertical="center"/>
    </xf>
    <xf numFmtId="49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Border="1" applyAlignment="1">
      <alignment horizontal="center" vertical="center" wrapText="1"/>
    </xf>
    <xf numFmtId="49" fontId="2" fillId="0" borderId="4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vertical="top" wrapText="1"/>
    </xf>
    <xf numFmtId="43" fontId="3" fillId="0" borderId="1" xfId="2" applyNumberFormat="1" applyFont="1" applyBorder="1" applyAlignment="1">
      <alignment horizontal="center" vertical="center"/>
    </xf>
    <xf numFmtId="0" fontId="2" fillId="0" borderId="1" xfId="2" applyBorder="1" applyAlignment="1">
      <alignment vertical="top" wrapText="1"/>
    </xf>
    <xf numFmtId="49" fontId="2" fillId="0" borderId="0" xfId="2" applyNumberFormat="1" applyBorder="1" applyAlignment="1">
      <alignment horizontal="center" vertical="center" wrapText="1"/>
    </xf>
    <xf numFmtId="0" fontId="5" fillId="0" borderId="0" xfId="2" applyFont="1" applyBorder="1" applyAlignment="1">
      <alignment vertical="top"/>
    </xf>
    <xf numFmtId="43" fontId="2" fillId="0" borderId="0" xfId="2" applyNumberFormat="1" applyBorder="1" applyAlignment="1">
      <alignment horizontal="center" vertical="center"/>
    </xf>
    <xf numFmtId="0" fontId="2" fillId="0" borderId="0" xfId="2" applyBorder="1" applyAlignment="1">
      <alignment vertical="top"/>
    </xf>
    <xf numFmtId="0" fontId="2" fillId="0" borderId="0" xfId="1" applyFont="1" applyAlignment="1"/>
    <xf numFmtId="0" fontId="2" fillId="0" borderId="0" xfId="2" applyFont="1" applyFill="1" applyBorder="1" applyAlignment="1">
      <alignment horizontal="center" vertical="top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43" fontId="2" fillId="0" borderId="0" xfId="2" applyNumberFormat="1"/>
  </cellXfs>
  <cellStyles count="882">
    <cellStyle name="? BP" xfId="3"/>
    <cellStyle name="? JY" xfId="4"/>
    <cellStyle name="£ BP" xfId="5"/>
    <cellStyle name="¥ JY" xfId="6"/>
    <cellStyle name="20% - Accent1 10" xfId="7"/>
    <cellStyle name="20% - Accent1 11" xfId="8"/>
    <cellStyle name="20% - Accent1 12" xfId="9"/>
    <cellStyle name="20% - Accent1 2" xfId="10"/>
    <cellStyle name="20% - Accent1 2 2" xfId="11"/>
    <cellStyle name="20% - Accent1 2 3" xfId="12"/>
    <cellStyle name="20% - Accent1 2_situație reabilitare termica - sectorul 1" xfId="13"/>
    <cellStyle name="20% - Accent1 3" xfId="14"/>
    <cellStyle name="20% - Accent1 3 2" xfId="15"/>
    <cellStyle name="20% - Accent1 3 3" xfId="16"/>
    <cellStyle name="20% - Accent1 3_situație reabilitare termica - sectorul 1" xfId="17"/>
    <cellStyle name="20% - Accent1 4" xfId="18"/>
    <cellStyle name="20% - Accent1 4 2" xfId="19"/>
    <cellStyle name="20% - Accent1 4 3" xfId="20"/>
    <cellStyle name="20% - Accent1 4_situație reabilitare termica - sectorul 1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2 3" xfId="32"/>
    <cellStyle name="20% - Accent2 2_situație reabilitare termica - sectorul 1" xfId="33"/>
    <cellStyle name="20% - Accent2 3" xfId="34"/>
    <cellStyle name="20% - Accent2 3 2" xfId="35"/>
    <cellStyle name="20% - Accent2 3 3" xfId="36"/>
    <cellStyle name="20% - Accent2 3_situație reabilitare termica - sectorul 1" xfId="37"/>
    <cellStyle name="20% - Accent2 4" xfId="38"/>
    <cellStyle name="20% - Accent2 4 2" xfId="39"/>
    <cellStyle name="20% - Accent2 4 3" xfId="40"/>
    <cellStyle name="20% - Accent2 4_situație reabilitare termica - sectorul 1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2 2" xfId="51"/>
    <cellStyle name="20% - Accent3 2 3" xfId="52"/>
    <cellStyle name="20% - Accent3 2_situație reabilitare termica - sectorul 1" xfId="53"/>
    <cellStyle name="20% - Accent3 3" xfId="54"/>
    <cellStyle name="20% - Accent3 3 2" xfId="55"/>
    <cellStyle name="20% - Accent3 3 3" xfId="56"/>
    <cellStyle name="20% - Accent3 3_situație reabilitare termica - sectorul 1" xfId="57"/>
    <cellStyle name="20% - Accent3 4" xfId="58"/>
    <cellStyle name="20% - Accent3 4 2" xfId="59"/>
    <cellStyle name="20% - Accent3 4 3" xfId="60"/>
    <cellStyle name="20% - Accent3 4_situație reabilitare termica - sectorul 1" xfId="61"/>
    <cellStyle name="20% - Accent3 5" xfId="62"/>
    <cellStyle name="20% - Accent3 6" xfId="63"/>
    <cellStyle name="20% - Accent3 7" xfId="64"/>
    <cellStyle name="20% - Accent3 8" xfId="65"/>
    <cellStyle name="20% - Accent3 9" xfId="66"/>
    <cellStyle name="20% - Accent4 10" xfId="67"/>
    <cellStyle name="20% - Accent4 11" xfId="68"/>
    <cellStyle name="20% - Accent4 12" xfId="69"/>
    <cellStyle name="20% - Accent4 2" xfId="70"/>
    <cellStyle name="20% - Accent4 2 2" xfId="71"/>
    <cellStyle name="20% - Accent4 2 3" xfId="72"/>
    <cellStyle name="20% - Accent4 2_situație reabilitare termica - sectorul 1" xfId="73"/>
    <cellStyle name="20% - Accent4 3" xfId="74"/>
    <cellStyle name="20% - Accent4 3 2" xfId="75"/>
    <cellStyle name="20% - Accent4 3 3" xfId="76"/>
    <cellStyle name="20% - Accent4 3_situație reabilitare termica - sectorul 1" xfId="77"/>
    <cellStyle name="20% - Accent4 4" xfId="78"/>
    <cellStyle name="20% - Accent4 4 2" xfId="79"/>
    <cellStyle name="20% - Accent4 4 3" xfId="80"/>
    <cellStyle name="20% - Accent4 4_situație reabilitare termica - sectorul 1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 10" xfId="87"/>
    <cellStyle name="20% - Accent5 11" xfId="88"/>
    <cellStyle name="20% - Accent5 12" xfId="89"/>
    <cellStyle name="20% - Accent5 2" xfId="90"/>
    <cellStyle name="20% - Accent5 2 2" xfId="91"/>
    <cellStyle name="20% - Accent5 2 3" xfId="92"/>
    <cellStyle name="20% - Accent5 2_situație reabilitare termica - sectorul 1" xfId="93"/>
    <cellStyle name="20% - Accent5 3" xfId="94"/>
    <cellStyle name="20% - Accent5 3 2" xfId="95"/>
    <cellStyle name="20% - Accent5 3 3" xfId="96"/>
    <cellStyle name="20% - Accent5 3_situație reabilitare termica - sectorul 1" xfId="97"/>
    <cellStyle name="20% - Accent5 4" xfId="98"/>
    <cellStyle name="20% - Accent5 4 2" xfId="99"/>
    <cellStyle name="20% - Accent5 4 3" xfId="100"/>
    <cellStyle name="20% - Accent5 4_situație reabilitare termica - sectorul 1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2" xfId="110"/>
    <cellStyle name="20% - Accent6 2 2" xfId="111"/>
    <cellStyle name="20% - Accent6 2 3" xfId="112"/>
    <cellStyle name="20% - Accent6 2_situație reabilitare termica - sectorul 1" xfId="113"/>
    <cellStyle name="20% - Accent6 3" xfId="114"/>
    <cellStyle name="20% - Accent6 3 2" xfId="115"/>
    <cellStyle name="20% - Accent6 3 3" xfId="116"/>
    <cellStyle name="20% - Accent6 3_situație reabilitare termica - sectorul 1" xfId="117"/>
    <cellStyle name="20% - Accent6 4" xfId="118"/>
    <cellStyle name="20% - Accent6 4 2" xfId="119"/>
    <cellStyle name="20% - Accent6 4 3" xfId="120"/>
    <cellStyle name="20% - Accent6 4_situație reabilitare termica - sectorul 1" xfId="121"/>
    <cellStyle name="20% - Accent6 5" xfId="122"/>
    <cellStyle name="20% - Accent6 6" xfId="123"/>
    <cellStyle name="20% - Accent6 7" xfId="124"/>
    <cellStyle name="20% - Accent6 8" xfId="125"/>
    <cellStyle name="20% - Accent6 9" xfId="126"/>
    <cellStyle name="40% - Accent1 10" xfId="127"/>
    <cellStyle name="40% - Accent1 11" xfId="128"/>
    <cellStyle name="40% - Accent1 12" xfId="129"/>
    <cellStyle name="40% - Accent1 2" xfId="130"/>
    <cellStyle name="40% - Accent1 2 2" xfId="131"/>
    <cellStyle name="40% - Accent1 2 3" xfId="132"/>
    <cellStyle name="40% - Accent1 2_situație reabilitare termica - sectorul 1" xfId="133"/>
    <cellStyle name="40% - Accent1 3" xfId="134"/>
    <cellStyle name="40% - Accent1 3 2" xfId="135"/>
    <cellStyle name="40% - Accent1 3 3" xfId="136"/>
    <cellStyle name="40% - Accent1 3_situație reabilitare termica - sectorul 1" xfId="137"/>
    <cellStyle name="40% - Accent1 4" xfId="138"/>
    <cellStyle name="40% - Accent1 4 2" xfId="139"/>
    <cellStyle name="40% - Accent1 4 3" xfId="140"/>
    <cellStyle name="40% - Accent1 4_situație reabilitare termica - sectorul 1" xfId="141"/>
    <cellStyle name="40% - Accent1 5" xfId="142"/>
    <cellStyle name="40% - Accent1 6" xfId="143"/>
    <cellStyle name="40% - Accent1 7" xfId="144"/>
    <cellStyle name="40% - Accent1 8" xfId="145"/>
    <cellStyle name="40% - Accent1 9" xfId="146"/>
    <cellStyle name="40% - Accent2 10" xfId="147"/>
    <cellStyle name="40% - Accent2 11" xfId="148"/>
    <cellStyle name="40% - Accent2 12" xfId="149"/>
    <cellStyle name="40% - Accent2 2" xfId="150"/>
    <cellStyle name="40% - Accent2 2 2" xfId="151"/>
    <cellStyle name="40% - Accent2 2 3" xfId="152"/>
    <cellStyle name="40% - Accent2 2_situație reabilitare termica - sectorul 1" xfId="153"/>
    <cellStyle name="40% - Accent2 3" xfId="154"/>
    <cellStyle name="40% - Accent2 3 2" xfId="155"/>
    <cellStyle name="40% - Accent2 3 3" xfId="156"/>
    <cellStyle name="40% - Accent2 3_situație reabilitare termica - sectorul 1" xfId="157"/>
    <cellStyle name="40% - Accent2 4" xfId="158"/>
    <cellStyle name="40% - Accent2 4 2" xfId="159"/>
    <cellStyle name="40% - Accent2 4 3" xfId="160"/>
    <cellStyle name="40% - Accent2 4_situație reabilitare termica - sectorul 1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2" xfId="170"/>
    <cellStyle name="40% - Accent3 2 2" xfId="171"/>
    <cellStyle name="40% - Accent3 2 3" xfId="172"/>
    <cellStyle name="40% - Accent3 2_situație reabilitare termica - sectorul 1" xfId="173"/>
    <cellStyle name="40% - Accent3 3" xfId="174"/>
    <cellStyle name="40% - Accent3 3 2" xfId="175"/>
    <cellStyle name="40% - Accent3 3 3" xfId="176"/>
    <cellStyle name="40% - Accent3 3_situație reabilitare termica - sectorul 1" xfId="177"/>
    <cellStyle name="40% - Accent3 4" xfId="178"/>
    <cellStyle name="40% - Accent3 4 2" xfId="179"/>
    <cellStyle name="40% - Accent3 4 3" xfId="180"/>
    <cellStyle name="40% - Accent3 4_situație reabilitare termica - sectorul 1" xfId="181"/>
    <cellStyle name="40% - Accent3 5" xfId="182"/>
    <cellStyle name="40% - Accent3 6" xfId="183"/>
    <cellStyle name="40% - Accent3 7" xfId="184"/>
    <cellStyle name="40% - Accent3 8" xfId="185"/>
    <cellStyle name="40% - Accent3 9" xfId="186"/>
    <cellStyle name="40% - Accent4 10" xfId="187"/>
    <cellStyle name="40% - Accent4 11" xfId="188"/>
    <cellStyle name="40% - Accent4 12" xfId="189"/>
    <cellStyle name="40% - Accent4 2" xfId="190"/>
    <cellStyle name="40% - Accent4 2 2" xfId="191"/>
    <cellStyle name="40% - Accent4 2 3" xfId="192"/>
    <cellStyle name="40% - Accent4 2_situație reabilitare termica - sectorul 1" xfId="193"/>
    <cellStyle name="40% - Accent4 3" xfId="194"/>
    <cellStyle name="40% - Accent4 3 2" xfId="195"/>
    <cellStyle name="40% - Accent4 3 3" xfId="196"/>
    <cellStyle name="40% - Accent4 3_situație reabilitare termica - sectorul 1" xfId="197"/>
    <cellStyle name="40% - Accent4 4" xfId="198"/>
    <cellStyle name="40% - Accent4 4 2" xfId="199"/>
    <cellStyle name="40% - Accent4 4 3" xfId="200"/>
    <cellStyle name="40% - Accent4 4_situație reabilitare termica - sectorul 1" xfId="201"/>
    <cellStyle name="40% - Accent4 5" xfId="202"/>
    <cellStyle name="40% - Accent4 6" xfId="203"/>
    <cellStyle name="40% - Accent4 7" xfId="204"/>
    <cellStyle name="40% - Accent4 8" xfId="205"/>
    <cellStyle name="40% - Accent4 9" xfId="206"/>
    <cellStyle name="40% - Accent5 10" xfId="207"/>
    <cellStyle name="40% - Accent5 11" xfId="208"/>
    <cellStyle name="40% - Accent5 12" xfId="209"/>
    <cellStyle name="40% - Accent5 2" xfId="210"/>
    <cellStyle name="40% - Accent5 2 2" xfId="211"/>
    <cellStyle name="40% - Accent5 2 3" xfId="212"/>
    <cellStyle name="40% - Accent5 2_situație reabilitare termica - sectorul 1" xfId="213"/>
    <cellStyle name="40% - Accent5 3" xfId="214"/>
    <cellStyle name="40% - Accent5 3 2" xfId="215"/>
    <cellStyle name="40% - Accent5 3 3" xfId="216"/>
    <cellStyle name="40% - Accent5 3_situație reabilitare termica - sectorul 1" xfId="217"/>
    <cellStyle name="40% - Accent5 4" xfId="218"/>
    <cellStyle name="40% - Accent5 4 2" xfId="219"/>
    <cellStyle name="40% - Accent5 4 3" xfId="220"/>
    <cellStyle name="40% - Accent5 4_situație reabilitare termica - sectorul 1" xfId="221"/>
    <cellStyle name="40% - Accent5 5" xfId="222"/>
    <cellStyle name="40% - Accent5 6" xfId="223"/>
    <cellStyle name="40% - Accent5 7" xfId="224"/>
    <cellStyle name="40% - Accent5 8" xfId="225"/>
    <cellStyle name="40% - Accent5 9" xfId="226"/>
    <cellStyle name="40% - Accent6 10" xfId="227"/>
    <cellStyle name="40% - Accent6 11" xfId="228"/>
    <cellStyle name="40% - Accent6 12" xfId="229"/>
    <cellStyle name="40% - Accent6 2" xfId="230"/>
    <cellStyle name="40% - Accent6 2 2" xfId="231"/>
    <cellStyle name="40% - Accent6 2 3" xfId="232"/>
    <cellStyle name="40% - Accent6 2_situație reabilitare termica - sectorul 1" xfId="233"/>
    <cellStyle name="40% - Accent6 3" xfId="234"/>
    <cellStyle name="40% - Accent6 3 2" xfId="235"/>
    <cellStyle name="40% - Accent6 3 3" xfId="236"/>
    <cellStyle name="40% - Accent6 3_situație reabilitare termica - sectorul 1" xfId="237"/>
    <cellStyle name="40% - Accent6 4" xfId="238"/>
    <cellStyle name="40% - Accent6 4 2" xfId="239"/>
    <cellStyle name="40% - Accent6 4 3" xfId="240"/>
    <cellStyle name="40% - Accent6 4_situație reabilitare termica - sectorul 1" xfId="241"/>
    <cellStyle name="40% - Accent6 5" xfId="242"/>
    <cellStyle name="40% - Accent6 6" xfId="243"/>
    <cellStyle name="40% - Accent6 7" xfId="244"/>
    <cellStyle name="40% - Accent6 8" xfId="245"/>
    <cellStyle name="40% - Accent6 9" xfId="246"/>
    <cellStyle name="60% - Accent1 10" xfId="247"/>
    <cellStyle name="60% - Accent1 11" xfId="248"/>
    <cellStyle name="60% - Accent1 12" xfId="249"/>
    <cellStyle name="60% - Accent1 2" xfId="250"/>
    <cellStyle name="60% - Accent1 2 2" xfId="251"/>
    <cellStyle name="60% - Accent1 2 3" xfId="252"/>
    <cellStyle name="60% - Accent1 3" xfId="253"/>
    <cellStyle name="60% - Accent1 3 2" xfId="254"/>
    <cellStyle name="60% - Accent1 3 3" xfId="255"/>
    <cellStyle name="60% - Accent1 4" xfId="256"/>
    <cellStyle name="60% - Accent1 4 2" xfId="257"/>
    <cellStyle name="60% - Accent1 4 3" xfId="258"/>
    <cellStyle name="60% - Accent1 5" xfId="259"/>
    <cellStyle name="60% - Accent1 6" xfId="260"/>
    <cellStyle name="60% - Accent1 7" xfId="261"/>
    <cellStyle name="60% - Accent1 8" xfId="262"/>
    <cellStyle name="60% - Accent1 9" xfId="263"/>
    <cellStyle name="60% - Accent2 10" xfId="264"/>
    <cellStyle name="60% - Accent2 11" xfId="265"/>
    <cellStyle name="60% - Accent2 12" xfId="266"/>
    <cellStyle name="60% - Accent2 2" xfId="267"/>
    <cellStyle name="60% - Accent2 2 2" xfId="268"/>
    <cellStyle name="60% - Accent2 2 3" xfId="269"/>
    <cellStyle name="60% - Accent2 3" xfId="270"/>
    <cellStyle name="60% - Accent2 3 2" xfId="271"/>
    <cellStyle name="60% - Accent2 3 3" xfId="272"/>
    <cellStyle name="60% - Accent2 4" xfId="273"/>
    <cellStyle name="60% - Accent2 4 2" xfId="274"/>
    <cellStyle name="60% - Accent2 4 3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2" xfId="284"/>
    <cellStyle name="60% - Accent3 2 2" xfId="285"/>
    <cellStyle name="60% - Accent3 2 3" xfId="286"/>
    <cellStyle name="60% - Accent3 3" xfId="287"/>
    <cellStyle name="60% - Accent3 3 2" xfId="288"/>
    <cellStyle name="60% - Accent3 3 3" xfId="289"/>
    <cellStyle name="60% - Accent3 4" xfId="290"/>
    <cellStyle name="60% - Accent3 4 2" xfId="291"/>
    <cellStyle name="60% - Accent3 4 3" xfId="292"/>
    <cellStyle name="60% - Accent3 5" xfId="293"/>
    <cellStyle name="60% - Accent3 6" xfId="294"/>
    <cellStyle name="60% - Accent3 7" xfId="295"/>
    <cellStyle name="60% - Accent3 8" xfId="296"/>
    <cellStyle name="60% - Accent3 9" xfId="297"/>
    <cellStyle name="60% - Accent4 10" xfId="298"/>
    <cellStyle name="60% - Accent4 11" xfId="299"/>
    <cellStyle name="60% - Accent4 12" xfId="300"/>
    <cellStyle name="60% - Accent4 2" xfId="301"/>
    <cellStyle name="60% - Accent4 2 2" xfId="302"/>
    <cellStyle name="60% - Accent4 2 3" xfId="303"/>
    <cellStyle name="60% - Accent4 3" xfId="304"/>
    <cellStyle name="60% - Accent4 3 2" xfId="305"/>
    <cellStyle name="60% - Accent4 3 3" xfId="306"/>
    <cellStyle name="60% - Accent4 4" xfId="307"/>
    <cellStyle name="60% - Accent4 4 2" xfId="308"/>
    <cellStyle name="60% - Accent4 4 3" xfId="309"/>
    <cellStyle name="60% - Accent4 5" xfId="310"/>
    <cellStyle name="60% - Accent4 6" xfId="311"/>
    <cellStyle name="60% - Accent4 7" xfId="312"/>
    <cellStyle name="60% - Accent4 8" xfId="313"/>
    <cellStyle name="60% - Accent4 9" xfId="314"/>
    <cellStyle name="60% - Accent5 10" xfId="315"/>
    <cellStyle name="60% - Accent5 11" xfId="316"/>
    <cellStyle name="60% - Accent5 12" xfId="317"/>
    <cellStyle name="60% - Accent5 2" xfId="318"/>
    <cellStyle name="60% - Accent5 2 2" xfId="319"/>
    <cellStyle name="60% - Accent5 2 3" xfId="320"/>
    <cellStyle name="60% - Accent5 3" xfId="321"/>
    <cellStyle name="60% - Accent5 3 2" xfId="322"/>
    <cellStyle name="60% - Accent5 3 3" xfId="323"/>
    <cellStyle name="60% - Accent5 4" xfId="324"/>
    <cellStyle name="60% - Accent5 4 2" xfId="325"/>
    <cellStyle name="60% - Accent5 4 3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2" xfId="335"/>
    <cellStyle name="60% - Accent6 2 2" xfId="336"/>
    <cellStyle name="60% - Accent6 2 3" xfId="337"/>
    <cellStyle name="60% - Accent6 3" xfId="338"/>
    <cellStyle name="60% - Accent6 3 2" xfId="339"/>
    <cellStyle name="60% - Accent6 3 3" xfId="340"/>
    <cellStyle name="60% - Accent6 4" xfId="341"/>
    <cellStyle name="60% - Accent6 4 2" xfId="342"/>
    <cellStyle name="60% - Accent6 4 3" xfId="343"/>
    <cellStyle name="60% - Accent6 5" xfId="344"/>
    <cellStyle name="60% - Accent6 6" xfId="345"/>
    <cellStyle name="60% - Accent6 7" xfId="346"/>
    <cellStyle name="60% - Accent6 8" xfId="347"/>
    <cellStyle name="60% - Accent6 9" xfId="348"/>
    <cellStyle name="Accent1 10" xfId="349"/>
    <cellStyle name="Accent1 11" xfId="350"/>
    <cellStyle name="Accent1 12" xfId="351"/>
    <cellStyle name="Accent1 2" xfId="352"/>
    <cellStyle name="Accent1 2 2" xfId="353"/>
    <cellStyle name="Accent1 2 3" xfId="354"/>
    <cellStyle name="Accent1 3" xfId="355"/>
    <cellStyle name="Accent1 3 2" xfId="356"/>
    <cellStyle name="Accent1 3 3" xfId="357"/>
    <cellStyle name="Accent1 4" xfId="358"/>
    <cellStyle name="Accent1 4 2" xfId="359"/>
    <cellStyle name="Accent1 4 3" xfId="360"/>
    <cellStyle name="Accent1 5" xfId="361"/>
    <cellStyle name="Accent1 6" xfId="362"/>
    <cellStyle name="Accent1 7" xfId="363"/>
    <cellStyle name="Accent1 8" xfId="364"/>
    <cellStyle name="Accent1 9" xfId="365"/>
    <cellStyle name="Accent2 10" xfId="366"/>
    <cellStyle name="Accent2 11" xfId="367"/>
    <cellStyle name="Accent2 12" xfId="368"/>
    <cellStyle name="Accent2 2" xfId="369"/>
    <cellStyle name="Accent2 2 2" xfId="370"/>
    <cellStyle name="Accent2 2 3" xfId="371"/>
    <cellStyle name="Accent2 3" xfId="372"/>
    <cellStyle name="Accent2 3 2" xfId="373"/>
    <cellStyle name="Accent2 3 3" xfId="374"/>
    <cellStyle name="Accent2 4" xfId="375"/>
    <cellStyle name="Accent2 4 2" xfId="376"/>
    <cellStyle name="Accent2 4 3" xfId="377"/>
    <cellStyle name="Accent2 5" xfId="378"/>
    <cellStyle name="Accent2 6" xfId="379"/>
    <cellStyle name="Accent2 7" xfId="380"/>
    <cellStyle name="Accent2 8" xfId="381"/>
    <cellStyle name="Accent2 9" xfId="382"/>
    <cellStyle name="Accent3 10" xfId="383"/>
    <cellStyle name="Accent3 11" xfId="384"/>
    <cellStyle name="Accent3 12" xfId="385"/>
    <cellStyle name="Accent3 2" xfId="386"/>
    <cellStyle name="Accent3 2 2" xfId="387"/>
    <cellStyle name="Accent3 2 3" xfId="388"/>
    <cellStyle name="Accent3 3" xfId="389"/>
    <cellStyle name="Accent3 3 2" xfId="390"/>
    <cellStyle name="Accent3 3 3" xfId="391"/>
    <cellStyle name="Accent3 4" xfId="392"/>
    <cellStyle name="Accent3 4 2" xfId="393"/>
    <cellStyle name="Accent3 4 3" xfId="394"/>
    <cellStyle name="Accent3 5" xfId="395"/>
    <cellStyle name="Accent3 6" xfId="396"/>
    <cellStyle name="Accent3 7" xfId="397"/>
    <cellStyle name="Accent3 8" xfId="398"/>
    <cellStyle name="Accent3 9" xfId="399"/>
    <cellStyle name="Accent4 10" xfId="400"/>
    <cellStyle name="Accent4 11" xfId="401"/>
    <cellStyle name="Accent4 12" xfId="402"/>
    <cellStyle name="Accent4 2" xfId="403"/>
    <cellStyle name="Accent4 2 2" xfId="404"/>
    <cellStyle name="Accent4 2 3" xfId="405"/>
    <cellStyle name="Accent4 3" xfId="406"/>
    <cellStyle name="Accent4 3 2" xfId="407"/>
    <cellStyle name="Accent4 3 3" xfId="408"/>
    <cellStyle name="Accent4 4" xfId="409"/>
    <cellStyle name="Accent4 4 2" xfId="410"/>
    <cellStyle name="Accent4 4 3" xfId="411"/>
    <cellStyle name="Accent4 5" xfId="412"/>
    <cellStyle name="Accent4 6" xfId="413"/>
    <cellStyle name="Accent4 7" xfId="414"/>
    <cellStyle name="Accent4 8" xfId="415"/>
    <cellStyle name="Accent4 9" xfId="416"/>
    <cellStyle name="Accent5 10" xfId="417"/>
    <cellStyle name="Accent5 11" xfId="418"/>
    <cellStyle name="Accent5 12" xfId="419"/>
    <cellStyle name="Accent5 2" xfId="420"/>
    <cellStyle name="Accent5 2 2" xfId="421"/>
    <cellStyle name="Accent5 2 3" xfId="422"/>
    <cellStyle name="Accent5 3" xfId="423"/>
    <cellStyle name="Accent5 3 2" xfId="424"/>
    <cellStyle name="Accent5 3 3" xfId="425"/>
    <cellStyle name="Accent5 4" xfId="426"/>
    <cellStyle name="Accent5 4 2" xfId="427"/>
    <cellStyle name="Accent5 4 3" xfId="428"/>
    <cellStyle name="Accent5 5" xfId="429"/>
    <cellStyle name="Accent5 6" xfId="430"/>
    <cellStyle name="Accent5 7" xfId="431"/>
    <cellStyle name="Accent5 8" xfId="432"/>
    <cellStyle name="Accent5 9" xfId="433"/>
    <cellStyle name="Accent6 10" xfId="434"/>
    <cellStyle name="Accent6 11" xfId="435"/>
    <cellStyle name="Accent6 12" xfId="436"/>
    <cellStyle name="Accent6 2" xfId="437"/>
    <cellStyle name="Accent6 2 2" xfId="438"/>
    <cellStyle name="Accent6 2 3" xfId="439"/>
    <cellStyle name="Accent6 3" xfId="440"/>
    <cellStyle name="Accent6 3 2" xfId="441"/>
    <cellStyle name="Accent6 3 3" xfId="442"/>
    <cellStyle name="Accent6 4" xfId="443"/>
    <cellStyle name="Accent6 4 2" xfId="444"/>
    <cellStyle name="Accent6 4 3" xfId="445"/>
    <cellStyle name="Accent6 5" xfId="446"/>
    <cellStyle name="Accent6 6" xfId="447"/>
    <cellStyle name="Accent6 7" xfId="448"/>
    <cellStyle name="Accent6 8" xfId="449"/>
    <cellStyle name="Accent6 9" xfId="450"/>
    <cellStyle name="Bad 10" xfId="451"/>
    <cellStyle name="Bad 11" xfId="452"/>
    <cellStyle name="Bad 12" xfId="453"/>
    <cellStyle name="Bad 2" xfId="454"/>
    <cellStyle name="Bad 2 2" xfId="455"/>
    <cellStyle name="Bad 2 3" xfId="456"/>
    <cellStyle name="Bad 3" xfId="457"/>
    <cellStyle name="Bad 3 2" xfId="458"/>
    <cellStyle name="Bad 3 3" xfId="459"/>
    <cellStyle name="Bad 4" xfId="460"/>
    <cellStyle name="Bad 4 2" xfId="461"/>
    <cellStyle name="Bad 4 3" xfId="462"/>
    <cellStyle name="Bad 5" xfId="463"/>
    <cellStyle name="Bad 6" xfId="464"/>
    <cellStyle name="Bad 7" xfId="465"/>
    <cellStyle name="Bad 8" xfId="466"/>
    <cellStyle name="Bad 9" xfId="467"/>
    <cellStyle name="Blank [$]" xfId="468"/>
    <cellStyle name="Blank [%]" xfId="469"/>
    <cellStyle name="Blank [,]" xfId="470"/>
    <cellStyle name="Blank [1$]" xfId="471"/>
    <cellStyle name="Blank [1%]" xfId="472"/>
    <cellStyle name="Blank [1,]" xfId="473"/>
    <cellStyle name="Blank [2$]" xfId="474"/>
    <cellStyle name="Blank [2%]" xfId="475"/>
    <cellStyle name="Blank [2,]" xfId="476"/>
    <cellStyle name="Blank [3$]" xfId="477"/>
    <cellStyle name="Blank [3%]" xfId="478"/>
    <cellStyle name="Blank [3,]" xfId="479"/>
    <cellStyle name="Blank [D-M-Y]" xfId="480"/>
    <cellStyle name="Blank [K,]" xfId="481"/>
    <cellStyle name="Blank[,]" xfId="482"/>
    <cellStyle name="Bold/Border" xfId="483"/>
    <cellStyle name="Bullet" xfId="484"/>
    <cellStyle name="Bun" xfId="485"/>
    <cellStyle name="Calcul" xfId="486"/>
    <cellStyle name="Calculation 10" xfId="487"/>
    <cellStyle name="Calculation 11" xfId="488"/>
    <cellStyle name="Calculation 12" xfId="489"/>
    <cellStyle name="Calculation 2" xfId="490"/>
    <cellStyle name="Calculation 2 2" xfId="491"/>
    <cellStyle name="Calculation 2 3" xfId="492"/>
    <cellStyle name="Calculation 3" xfId="493"/>
    <cellStyle name="Calculation 3 2" xfId="494"/>
    <cellStyle name="Calculation 3 3" xfId="495"/>
    <cellStyle name="Calculation 4" xfId="496"/>
    <cellStyle name="Calculation 4 2" xfId="497"/>
    <cellStyle name="Calculation 4 3" xfId="498"/>
    <cellStyle name="Calculation 5" xfId="499"/>
    <cellStyle name="Calculation 6" xfId="500"/>
    <cellStyle name="Calculation 7" xfId="501"/>
    <cellStyle name="Calculation 8" xfId="502"/>
    <cellStyle name="Calculation 9" xfId="503"/>
    <cellStyle name="Celulă legată" xfId="504"/>
    <cellStyle name="Check Cell 10" xfId="505"/>
    <cellStyle name="Check Cell 11" xfId="506"/>
    <cellStyle name="Check Cell 12" xfId="507"/>
    <cellStyle name="Check Cell 2" xfId="508"/>
    <cellStyle name="Check Cell 2 2" xfId="509"/>
    <cellStyle name="Check Cell 2 3" xfId="510"/>
    <cellStyle name="Check Cell 3" xfId="511"/>
    <cellStyle name="Check Cell 3 2" xfId="512"/>
    <cellStyle name="Check Cell 3 3" xfId="513"/>
    <cellStyle name="Check Cell 4" xfId="514"/>
    <cellStyle name="Check Cell 4 2" xfId="515"/>
    <cellStyle name="Check Cell 4 3" xfId="516"/>
    <cellStyle name="Check Cell 5" xfId="517"/>
    <cellStyle name="Check Cell 6" xfId="518"/>
    <cellStyle name="Check Cell 7" xfId="519"/>
    <cellStyle name="Check Cell 8" xfId="520"/>
    <cellStyle name="Check Cell 9" xfId="521"/>
    <cellStyle name="Comma  - Style1" xfId="522"/>
    <cellStyle name="Comma  - Style2" xfId="523"/>
    <cellStyle name="Comma  - Style3" xfId="524"/>
    <cellStyle name="Comma  - Style4" xfId="525"/>
    <cellStyle name="Comma  - Style5" xfId="526"/>
    <cellStyle name="Comma  - Style6" xfId="527"/>
    <cellStyle name="Comma  - Style7" xfId="528"/>
    <cellStyle name="Comma  - Style8" xfId="529"/>
    <cellStyle name="Comma [1]" xfId="530"/>
    <cellStyle name="Comma [2]" xfId="531"/>
    <cellStyle name="Comma [3]" xfId="532"/>
    <cellStyle name="Comma 2" xfId="533"/>
    <cellStyle name="Comma 3" xfId="534"/>
    <cellStyle name="Comma 3 2" xfId="535"/>
    <cellStyle name="Comma 4" xfId="536"/>
    <cellStyle name="Comma 5" xfId="537"/>
    <cellStyle name="Comma 5 2" xfId="538"/>
    <cellStyle name="Comma 6" xfId="539"/>
    <cellStyle name="Comma 7" xfId="540"/>
    <cellStyle name="Currency [1]" xfId="541"/>
    <cellStyle name="Currency [2]" xfId="542"/>
    <cellStyle name="Currency [3]" xfId="543"/>
    <cellStyle name="Dash" xfId="544"/>
    <cellStyle name="Date" xfId="545"/>
    <cellStyle name="Date [D-M-Y]" xfId="546"/>
    <cellStyle name="Date [M/D/Y]" xfId="547"/>
    <cellStyle name="Date [M/Y]" xfId="548"/>
    <cellStyle name="Date [M-Y]" xfId="549"/>
    <cellStyle name="Date_Evolutie 2003-2007 pt raport 2006" xfId="550"/>
    <cellStyle name="Eronat" xfId="551"/>
    <cellStyle name="Euro" xfId="552"/>
    <cellStyle name="Explanatory Text 10" xfId="553"/>
    <cellStyle name="Explanatory Text 11" xfId="554"/>
    <cellStyle name="Explanatory Text 12" xfId="555"/>
    <cellStyle name="Explanatory Text 2" xfId="556"/>
    <cellStyle name="Explanatory Text 2 2" xfId="557"/>
    <cellStyle name="Explanatory Text 2 3" xfId="558"/>
    <cellStyle name="Explanatory Text 3" xfId="559"/>
    <cellStyle name="Explanatory Text 3 2" xfId="560"/>
    <cellStyle name="Explanatory Text 3 3" xfId="561"/>
    <cellStyle name="Explanatory Text 4" xfId="562"/>
    <cellStyle name="Explanatory Text 4 2" xfId="563"/>
    <cellStyle name="Explanatory Text 4 3" xfId="564"/>
    <cellStyle name="Explanatory Text 5" xfId="565"/>
    <cellStyle name="Explanatory Text 6" xfId="566"/>
    <cellStyle name="Explanatory Text 7" xfId="567"/>
    <cellStyle name="Explanatory Text 8" xfId="568"/>
    <cellStyle name="Explanatory Text 9" xfId="569"/>
    <cellStyle name="Fraction" xfId="570"/>
    <cellStyle name="Fraction [8]" xfId="571"/>
    <cellStyle name="Fraction [Bl]" xfId="572"/>
    <cellStyle name="Fraction_Evolutie 2003-2007 pt raport 2006" xfId="573"/>
    <cellStyle name="Good 10" xfId="574"/>
    <cellStyle name="Good 11" xfId="575"/>
    <cellStyle name="Good 12" xfId="576"/>
    <cellStyle name="Good 2" xfId="577"/>
    <cellStyle name="Good 2 2" xfId="578"/>
    <cellStyle name="Good 2 3" xfId="579"/>
    <cellStyle name="Good 3" xfId="580"/>
    <cellStyle name="Good 3 2" xfId="581"/>
    <cellStyle name="Good 3 3" xfId="582"/>
    <cellStyle name="Good 4" xfId="583"/>
    <cellStyle name="Good 4 2" xfId="584"/>
    <cellStyle name="Good 4 3" xfId="585"/>
    <cellStyle name="Good 5" xfId="586"/>
    <cellStyle name="Good 6" xfId="587"/>
    <cellStyle name="Good 7" xfId="588"/>
    <cellStyle name="Good 8" xfId="589"/>
    <cellStyle name="Good 9" xfId="590"/>
    <cellStyle name="Heading 1 10" xfId="591"/>
    <cellStyle name="Heading 1 11" xfId="592"/>
    <cellStyle name="Heading 1 12" xfId="593"/>
    <cellStyle name="Heading 1 2" xfId="594"/>
    <cellStyle name="Heading 1 2 2" xfId="595"/>
    <cellStyle name="Heading 1 2 3" xfId="596"/>
    <cellStyle name="Heading 1 3" xfId="597"/>
    <cellStyle name="Heading 1 3 2" xfId="598"/>
    <cellStyle name="Heading 1 3 3" xfId="599"/>
    <cellStyle name="Heading 1 4" xfId="600"/>
    <cellStyle name="Heading 1 4 2" xfId="601"/>
    <cellStyle name="Heading 1 4 3" xfId="602"/>
    <cellStyle name="Heading 1 5" xfId="603"/>
    <cellStyle name="Heading 1 6" xfId="604"/>
    <cellStyle name="Heading 1 7" xfId="605"/>
    <cellStyle name="Heading 1 8" xfId="606"/>
    <cellStyle name="Heading 1 9" xfId="607"/>
    <cellStyle name="Heading 2 10" xfId="608"/>
    <cellStyle name="Heading 2 11" xfId="609"/>
    <cellStyle name="Heading 2 12" xfId="610"/>
    <cellStyle name="Heading 2 2" xfId="611"/>
    <cellStyle name="Heading 2 2 2" xfId="612"/>
    <cellStyle name="Heading 2 2 3" xfId="613"/>
    <cellStyle name="Heading 2 3" xfId="614"/>
    <cellStyle name="Heading 2 3 2" xfId="615"/>
    <cellStyle name="Heading 2 3 3" xfId="616"/>
    <cellStyle name="Heading 2 4" xfId="617"/>
    <cellStyle name="Heading 2 4 2" xfId="618"/>
    <cellStyle name="Heading 2 4 3" xfId="619"/>
    <cellStyle name="Heading 2 5" xfId="620"/>
    <cellStyle name="Heading 2 6" xfId="621"/>
    <cellStyle name="Heading 2 7" xfId="622"/>
    <cellStyle name="Heading 2 8" xfId="623"/>
    <cellStyle name="Heading 2 9" xfId="624"/>
    <cellStyle name="Heading 3 10" xfId="625"/>
    <cellStyle name="Heading 3 11" xfId="626"/>
    <cellStyle name="Heading 3 12" xfId="627"/>
    <cellStyle name="Heading 3 2" xfId="628"/>
    <cellStyle name="Heading 3 2 2" xfId="629"/>
    <cellStyle name="Heading 3 2 3" xfId="630"/>
    <cellStyle name="Heading 3 3" xfId="631"/>
    <cellStyle name="Heading 3 3 2" xfId="632"/>
    <cellStyle name="Heading 3 3 3" xfId="633"/>
    <cellStyle name="Heading 3 4" xfId="634"/>
    <cellStyle name="Heading 3 4 2" xfId="635"/>
    <cellStyle name="Heading 3 4 3" xfId="636"/>
    <cellStyle name="Heading 3 5" xfId="637"/>
    <cellStyle name="Heading 3 6" xfId="638"/>
    <cellStyle name="Heading 3 7" xfId="639"/>
    <cellStyle name="Heading 3 8" xfId="640"/>
    <cellStyle name="Heading 3 9" xfId="641"/>
    <cellStyle name="Heading 4 10" xfId="642"/>
    <cellStyle name="Heading 4 11" xfId="643"/>
    <cellStyle name="Heading 4 12" xfId="644"/>
    <cellStyle name="Heading 4 2" xfId="645"/>
    <cellStyle name="Heading 4 2 2" xfId="646"/>
    <cellStyle name="Heading 4 2 3" xfId="647"/>
    <cellStyle name="Heading 4 3" xfId="648"/>
    <cellStyle name="Heading 4 3 2" xfId="649"/>
    <cellStyle name="Heading 4 3 3" xfId="650"/>
    <cellStyle name="Heading 4 4" xfId="651"/>
    <cellStyle name="Heading 4 4 2" xfId="652"/>
    <cellStyle name="Heading 4 4 3" xfId="653"/>
    <cellStyle name="Heading 4 5" xfId="654"/>
    <cellStyle name="Heading 4 6" xfId="655"/>
    <cellStyle name="Heading 4 7" xfId="656"/>
    <cellStyle name="Heading 4 8" xfId="657"/>
    <cellStyle name="Heading 4 9" xfId="658"/>
    <cellStyle name="Hidden" xfId="659"/>
    <cellStyle name="Hyperlink 2" xfId="660"/>
    <cellStyle name="Ieșire" xfId="661"/>
    <cellStyle name="Input 10" xfId="662"/>
    <cellStyle name="Input 11" xfId="663"/>
    <cellStyle name="Input 12" xfId="664"/>
    <cellStyle name="Input 2" xfId="665"/>
    <cellStyle name="Input 2 2" xfId="666"/>
    <cellStyle name="Input 2 3" xfId="667"/>
    <cellStyle name="Input 3" xfId="668"/>
    <cellStyle name="Input 3 2" xfId="669"/>
    <cellStyle name="Input 3 3" xfId="670"/>
    <cellStyle name="Input 4" xfId="671"/>
    <cellStyle name="Input 4 2" xfId="672"/>
    <cellStyle name="Input 4 3" xfId="673"/>
    <cellStyle name="Input 5" xfId="674"/>
    <cellStyle name="Input 6" xfId="675"/>
    <cellStyle name="Input 7" xfId="676"/>
    <cellStyle name="Input 8" xfId="677"/>
    <cellStyle name="Input 9" xfId="678"/>
    <cellStyle name="Intrare" xfId="679"/>
    <cellStyle name="Linked Cell 10" xfId="680"/>
    <cellStyle name="Linked Cell 11" xfId="681"/>
    <cellStyle name="Linked Cell 12" xfId="682"/>
    <cellStyle name="Linked Cell 2" xfId="683"/>
    <cellStyle name="Linked Cell 2 2" xfId="684"/>
    <cellStyle name="Linked Cell 2 3" xfId="685"/>
    <cellStyle name="Linked Cell 3" xfId="686"/>
    <cellStyle name="Linked Cell 3 2" xfId="687"/>
    <cellStyle name="Linked Cell 3 3" xfId="688"/>
    <cellStyle name="Linked Cell 4" xfId="689"/>
    <cellStyle name="Linked Cell 4 2" xfId="690"/>
    <cellStyle name="Linked Cell 4 3" xfId="691"/>
    <cellStyle name="Linked Cell 5" xfId="692"/>
    <cellStyle name="Linked Cell 6" xfId="693"/>
    <cellStyle name="Linked Cell 7" xfId="694"/>
    <cellStyle name="Linked Cell 8" xfId="695"/>
    <cellStyle name="Linked Cell 9" xfId="696"/>
    <cellStyle name="Neutral 10" xfId="697"/>
    <cellStyle name="Neutral 11" xfId="698"/>
    <cellStyle name="Neutral 12" xfId="699"/>
    <cellStyle name="Neutral 2" xfId="700"/>
    <cellStyle name="Neutral 2 2" xfId="701"/>
    <cellStyle name="Neutral 2 3" xfId="702"/>
    <cellStyle name="Neutral 3" xfId="703"/>
    <cellStyle name="Neutral 3 2" xfId="704"/>
    <cellStyle name="Neutral 3 3" xfId="705"/>
    <cellStyle name="Neutral 4" xfId="706"/>
    <cellStyle name="Neutral 4 2" xfId="707"/>
    <cellStyle name="Neutral 4 3" xfId="708"/>
    <cellStyle name="Neutral 5" xfId="709"/>
    <cellStyle name="Neutral 6" xfId="710"/>
    <cellStyle name="Neutral 7" xfId="711"/>
    <cellStyle name="Neutral 8" xfId="712"/>
    <cellStyle name="Neutral 9" xfId="713"/>
    <cellStyle name="Neutru" xfId="714"/>
    <cellStyle name="Normal" xfId="0" builtinId="0"/>
    <cellStyle name="Normal - Style1" xfId="715"/>
    <cellStyle name="Normal 10" xfId="716"/>
    <cellStyle name="Normal 10 2" xfId="717"/>
    <cellStyle name="Normal 11" xfId="718"/>
    <cellStyle name="Normal 11 2" xfId="719"/>
    <cellStyle name="Normal 12" xfId="720"/>
    <cellStyle name="Normal 12 2" xfId="721"/>
    <cellStyle name="Normal 13" xfId="722"/>
    <cellStyle name="Normal 14" xfId="723"/>
    <cellStyle name="Normal 15" xfId="724"/>
    <cellStyle name="Normal 16" xfId="725"/>
    <cellStyle name="Normal 17" xfId="726"/>
    <cellStyle name="Normal 17 2" xfId="727"/>
    <cellStyle name="Normal 18" xfId="728"/>
    <cellStyle name="Normal 19" xfId="729"/>
    <cellStyle name="Normal 2" xfId="730"/>
    <cellStyle name="Normal 2 2" xfId="731"/>
    <cellStyle name="Normal 2 3" xfId="732"/>
    <cellStyle name="Normal 2_Estimations TUD - District 6 TRP 06.08.09" xfId="733"/>
    <cellStyle name="Normal 3" xfId="734"/>
    <cellStyle name="Normal 3 2" xfId="735"/>
    <cellStyle name="Normal 4" xfId="736"/>
    <cellStyle name="Normal 4 2" xfId="737"/>
    <cellStyle name="Normal 4 3" xfId="738"/>
    <cellStyle name="Normal 4 4" xfId="739"/>
    <cellStyle name="Normal 5" xfId="740"/>
    <cellStyle name="Normal 5 2" xfId="741"/>
    <cellStyle name="Normal 6" xfId="742"/>
    <cellStyle name="Normal 6 2" xfId="743"/>
    <cellStyle name="Normal 7" xfId="744"/>
    <cellStyle name="Normal 7 2" xfId="745"/>
    <cellStyle name="Normal 8" xfId="746"/>
    <cellStyle name="Normal 8 2" xfId="747"/>
    <cellStyle name="Normal 9" xfId="748"/>
    <cellStyle name="Normal 9 2" xfId="749"/>
    <cellStyle name="Normal_Anexa 1.3 - SG Calcul grd.indt 12.04.2010" xfId="1"/>
    <cellStyle name="Normal_Anexa 1.4 - SG Serviciul Datoriei Publice 12.04.2010" xfId="2"/>
    <cellStyle name="Normale 2" xfId="750"/>
    <cellStyle name="Notă" xfId="751"/>
    <cellStyle name="Note 10" xfId="752"/>
    <cellStyle name="Note 10 2" xfId="753"/>
    <cellStyle name="Note 11" xfId="754"/>
    <cellStyle name="Note 11 2" xfId="755"/>
    <cellStyle name="Note 12" xfId="756"/>
    <cellStyle name="Note 12 2" xfId="757"/>
    <cellStyle name="Note 2" xfId="758"/>
    <cellStyle name="Note 2 2" xfId="759"/>
    <cellStyle name="Note 3" xfId="760"/>
    <cellStyle name="Note 3 2" xfId="761"/>
    <cellStyle name="Note 4" xfId="762"/>
    <cellStyle name="Note 4 2" xfId="763"/>
    <cellStyle name="Note 5" xfId="764"/>
    <cellStyle name="Note 5 2" xfId="765"/>
    <cellStyle name="Note 6" xfId="766"/>
    <cellStyle name="Note 6 2" xfId="767"/>
    <cellStyle name="Note 7" xfId="768"/>
    <cellStyle name="Note 7 2" xfId="769"/>
    <cellStyle name="Note 8" xfId="770"/>
    <cellStyle name="Note 8 2" xfId="771"/>
    <cellStyle name="Note 9" xfId="772"/>
    <cellStyle name="Note 9 2" xfId="773"/>
    <cellStyle name="Output 10" xfId="774"/>
    <cellStyle name="Output 11" xfId="775"/>
    <cellStyle name="Output 12" xfId="776"/>
    <cellStyle name="Output 2" xfId="777"/>
    <cellStyle name="Output 2 2" xfId="778"/>
    <cellStyle name="Output 2 3" xfId="779"/>
    <cellStyle name="Output 3" xfId="780"/>
    <cellStyle name="Output 3 2" xfId="781"/>
    <cellStyle name="Output 3 3" xfId="782"/>
    <cellStyle name="Output 4" xfId="783"/>
    <cellStyle name="Output 4 2" xfId="784"/>
    <cellStyle name="Output 4 3" xfId="785"/>
    <cellStyle name="Output 5" xfId="786"/>
    <cellStyle name="Output 6" xfId="787"/>
    <cellStyle name="Output 7" xfId="788"/>
    <cellStyle name="Output 8" xfId="789"/>
    <cellStyle name="Output 9" xfId="790"/>
    <cellStyle name="Percent [1]" xfId="791"/>
    <cellStyle name="Percent [2]" xfId="792"/>
    <cellStyle name="Percent [3]" xfId="793"/>
    <cellStyle name="Percent 2" xfId="794"/>
    <cellStyle name="Percent 2 2" xfId="795"/>
    <cellStyle name="Percent 2 2 2" xfId="796"/>
    <cellStyle name="Percent 2 3" xfId="797"/>
    <cellStyle name="Percent 3" xfId="798"/>
    <cellStyle name="Percent 3 2" xfId="799"/>
    <cellStyle name="Percent 3 2 2" xfId="800"/>
    <cellStyle name="Percent 4" xfId="801"/>
    <cellStyle name="Percent 4 2" xfId="802"/>
    <cellStyle name="Percent 5" xfId="803"/>
    <cellStyle name="Percent 5 2" xfId="804"/>
    <cellStyle name="Percent 6" xfId="805"/>
    <cellStyle name="Percent 6 2" xfId="806"/>
    <cellStyle name="Text [Bullet]" xfId="807"/>
    <cellStyle name="Text [Dash]" xfId="808"/>
    <cellStyle name="Text [Em-Dash]" xfId="809"/>
    <cellStyle name="Text avertisment" xfId="810"/>
    <cellStyle name="Text explicativ" xfId="811"/>
    <cellStyle name="Times" xfId="812"/>
    <cellStyle name="Times [1]" xfId="813"/>
    <cellStyle name="Times [2]" xfId="814"/>
    <cellStyle name="Times_Evolutie 2003-2007 pt raport 2006" xfId="815"/>
    <cellStyle name="Title 10" xfId="816"/>
    <cellStyle name="Title 11" xfId="817"/>
    <cellStyle name="Title 12" xfId="818"/>
    <cellStyle name="Title 2" xfId="819"/>
    <cellStyle name="Title 2 2" xfId="820"/>
    <cellStyle name="Title 2 3" xfId="821"/>
    <cellStyle name="Title 3" xfId="822"/>
    <cellStyle name="Title 3 2" xfId="823"/>
    <cellStyle name="Title 3 3" xfId="824"/>
    <cellStyle name="Title 4" xfId="825"/>
    <cellStyle name="Title 4 2" xfId="826"/>
    <cellStyle name="Title 4 3" xfId="827"/>
    <cellStyle name="Title 5" xfId="828"/>
    <cellStyle name="Title 6" xfId="829"/>
    <cellStyle name="Title 7" xfId="830"/>
    <cellStyle name="Title 8" xfId="831"/>
    <cellStyle name="Title 9" xfId="832"/>
    <cellStyle name="Titlu" xfId="833"/>
    <cellStyle name="Titlu 1" xfId="834"/>
    <cellStyle name="Titlu 2" xfId="835"/>
    <cellStyle name="Titlu 3" xfId="836"/>
    <cellStyle name="Titlu 4" xfId="837"/>
    <cellStyle name="Total 10" xfId="838"/>
    <cellStyle name="Total 11" xfId="839"/>
    <cellStyle name="Total 12" xfId="840"/>
    <cellStyle name="Total 2" xfId="841"/>
    <cellStyle name="Total 2 2" xfId="842"/>
    <cellStyle name="Total 2 3" xfId="843"/>
    <cellStyle name="Total 3" xfId="844"/>
    <cellStyle name="Total 3 2" xfId="845"/>
    <cellStyle name="Total 3 3" xfId="846"/>
    <cellStyle name="Total 4" xfId="847"/>
    <cellStyle name="Total 4 2" xfId="848"/>
    <cellStyle name="Total 4 3" xfId="849"/>
    <cellStyle name="Total 5" xfId="850"/>
    <cellStyle name="Total 6" xfId="851"/>
    <cellStyle name="Total 7" xfId="852"/>
    <cellStyle name="Total 8" xfId="853"/>
    <cellStyle name="Total 9" xfId="854"/>
    <cellStyle name="Valuta 2" xfId="855"/>
    <cellStyle name="Verificare celulă" xfId="856"/>
    <cellStyle name="Virgulă_BUGET 2004 PE TRIMESTRE" xfId="857"/>
    <cellStyle name="Warning Text 10" xfId="858"/>
    <cellStyle name="Warning Text 11" xfId="859"/>
    <cellStyle name="Warning Text 12" xfId="860"/>
    <cellStyle name="Warning Text 2" xfId="861"/>
    <cellStyle name="Warning Text 2 2" xfId="862"/>
    <cellStyle name="Warning Text 2 3" xfId="863"/>
    <cellStyle name="Warning Text 3" xfId="864"/>
    <cellStyle name="Warning Text 3 2" xfId="865"/>
    <cellStyle name="Warning Text 3 3" xfId="866"/>
    <cellStyle name="Warning Text 4" xfId="867"/>
    <cellStyle name="Warning Text 4 2" xfId="868"/>
    <cellStyle name="Warning Text 4 3" xfId="869"/>
    <cellStyle name="Warning Text 5" xfId="870"/>
    <cellStyle name="Warning Text 6" xfId="871"/>
    <cellStyle name="Warning Text 7" xfId="872"/>
    <cellStyle name="Warning Text 8" xfId="873"/>
    <cellStyle name="Warning Text 9" xfId="874"/>
    <cellStyle name="ハイパーリンク" xfId="875"/>
    <cellStyle name="표준_Korean Portfolio II" xfId="876"/>
    <cellStyle name="桁?切り_SB" xfId="877"/>
    <cellStyle name="桁区切り_SB" xfId="878"/>
    <cellStyle name="標準_A" xfId="879"/>
    <cellStyle name="表旨巧・・ハイパーリンク" xfId="880"/>
    <cellStyle name="表示済みのハイパーリンク" xfId="8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0</xdr:row>
      <xdr:rowOff>0</xdr:rowOff>
    </xdr:from>
    <xdr:to>
      <xdr:col>11</xdr:col>
      <xdr:colOff>323850</xdr:colOff>
      <xdr:row>5</xdr:row>
      <xdr:rowOff>98917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0"/>
          <a:ext cx="5372100" cy="97521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5.10.2020/radu%2025.04.206/primarii/EFORIE/ASISTENTA%20CURENTA/IMPRUMUTURI%20NOI/IMPRUMUT%202022/CAIET%20SARCINI/SITUATIE%2008.06.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25.05.2017/radu%2025.04.206/primarii/ARHIVA/sinaia/CREDIT%202017/Grafic%20Sina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imbank 4"/>
      <sheetName val="credit eximbank 85"/>
      <sheetName val="serv datoriei 2022"/>
      <sheetName val="serv datoriei defalcat pe trime"/>
      <sheetName val="serv datoriei 2021-2023"/>
      <sheetName val="SD Eforie 10 ani"/>
      <sheetName val="grad indatorare"/>
      <sheetName val="anexa 1.3 actual"/>
      <sheetName val="centralizare credite"/>
      <sheetName val="anexa 1.3 credit nou"/>
      <sheetName val="1.4 ACTUAL"/>
      <sheetName val="1.4 "/>
      <sheetName val="CREDIT ref 7.2 MIO"/>
      <sheetName val="credit nou fd UE 7.5 m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I5">
            <v>1667534.138305085</v>
          </cell>
          <cell r="J5">
            <v>1667534.138305085</v>
          </cell>
          <cell r="K5">
            <v>1667534.138305085</v>
          </cell>
          <cell r="L5">
            <v>1667534.138305085</v>
          </cell>
          <cell r="M5">
            <v>1667534.138305085</v>
          </cell>
          <cell r="N5">
            <v>1667534.138305085</v>
          </cell>
          <cell r="O5">
            <v>1667534.138305085</v>
          </cell>
          <cell r="P5">
            <v>1667534.138305085</v>
          </cell>
          <cell r="Q5">
            <v>1667534.138305085</v>
          </cell>
          <cell r="R5">
            <v>1667534.138305085</v>
          </cell>
          <cell r="S5">
            <v>277922.35638418078</v>
          </cell>
        </row>
        <row r="6">
          <cell r="I6">
            <v>1133941.8580055321</v>
          </cell>
          <cell r="J6">
            <v>1017114.8794798055</v>
          </cell>
          <cell r="K6">
            <v>902875.16509037896</v>
          </cell>
          <cell r="L6">
            <v>783460.92242835171</v>
          </cell>
          <cell r="M6">
            <v>666633.943902625</v>
          </cell>
          <cell r="N6">
            <v>549806.96537689818</v>
          </cell>
          <cell r="O6">
            <v>434286.95533239533</v>
          </cell>
          <cell r="P6">
            <v>316153.00832544465</v>
          </cell>
          <cell r="Q6">
            <v>199326.02979971792</v>
          </cell>
          <cell r="R6">
            <v>82499.051273990975</v>
          </cell>
          <cell r="S6">
            <v>2427.2271794160552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11">
          <cell r="I11">
            <v>1891512.7200000004</v>
          </cell>
          <cell r="J11">
            <v>1891512.7200000004</v>
          </cell>
          <cell r="K11">
            <v>1891512.7200000004</v>
          </cell>
          <cell r="L11">
            <v>1891512.7200000004</v>
          </cell>
          <cell r="M11">
            <v>1891512.7200000004</v>
          </cell>
          <cell r="N11">
            <v>1891512.7200000004</v>
          </cell>
          <cell r="O11">
            <v>1891512.7200000004</v>
          </cell>
          <cell r="P11">
            <v>1891512.7200000004</v>
          </cell>
          <cell r="Q11">
            <v>1891512.7200000004</v>
          </cell>
          <cell r="R11">
            <v>1891512.7200000004</v>
          </cell>
          <cell r="S11">
            <v>1891512.7600000005</v>
          </cell>
          <cell r="T11">
            <v>0</v>
          </cell>
        </row>
        <row r="12">
          <cell r="I12">
            <v>1356257.2300000002</v>
          </cell>
          <cell r="J12">
            <v>1227573.9299999997</v>
          </cell>
          <cell r="K12">
            <v>1102034.2899999998</v>
          </cell>
          <cell r="L12">
            <v>970207.37</v>
          </cell>
          <cell r="M12">
            <v>841524.08000000007</v>
          </cell>
          <cell r="N12">
            <v>712840.78</v>
          </cell>
          <cell r="O12">
            <v>585890.9</v>
          </cell>
          <cell r="P12">
            <v>455474.21</v>
          </cell>
          <cell r="Q12">
            <v>326790.90999999997</v>
          </cell>
          <cell r="R12">
            <v>198107.63999999998</v>
          </cell>
          <cell r="S12">
            <v>69747.520000000004</v>
          </cell>
          <cell r="T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6">
          <cell r="I16">
            <v>100000</v>
          </cell>
          <cell r="J16">
            <v>300000</v>
          </cell>
          <cell r="K16">
            <v>300000</v>
          </cell>
          <cell r="L16">
            <v>300000</v>
          </cell>
          <cell r="M16">
            <v>300000</v>
          </cell>
          <cell r="N16">
            <v>420000</v>
          </cell>
          <cell r="O16">
            <v>600000</v>
          </cell>
          <cell r="P16">
            <v>600000</v>
          </cell>
          <cell r="Q16">
            <v>600000</v>
          </cell>
          <cell r="R16">
            <v>960000</v>
          </cell>
          <cell r="S16">
            <v>960000</v>
          </cell>
          <cell r="T16">
            <v>1080000</v>
          </cell>
          <cell r="U16">
            <v>676436.4</v>
          </cell>
        </row>
        <row r="17">
          <cell r="I17">
            <v>236346.91999999998</v>
          </cell>
          <cell r="J17">
            <v>547462.47</v>
          </cell>
          <cell r="K17">
            <v>525318.77</v>
          </cell>
          <cell r="L17">
            <v>500255.79000000004</v>
          </cell>
          <cell r="M17">
            <v>476652.47</v>
          </cell>
          <cell r="N17">
            <v>448701.37000000005</v>
          </cell>
          <cell r="O17">
            <v>410304.78</v>
          </cell>
          <cell r="P17">
            <v>361928.41000000003</v>
          </cell>
          <cell r="Q17">
            <v>314721.74</v>
          </cell>
          <cell r="R17">
            <v>254471.81</v>
          </cell>
          <cell r="S17">
            <v>179509.45</v>
          </cell>
          <cell r="T17">
            <v>99062.73</v>
          </cell>
          <cell r="U17">
            <v>15626.7</v>
          </cell>
        </row>
        <row r="37">
          <cell r="I37">
            <v>0</v>
          </cell>
          <cell r="J37">
            <v>0</v>
          </cell>
          <cell r="K37">
            <v>375</v>
          </cell>
          <cell r="L37">
            <v>750</v>
          </cell>
          <cell r="M37">
            <v>750</v>
          </cell>
          <cell r="N37">
            <v>750</v>
          </cell>
          <cell r="O37">
            <v>750</v>
          </cell>
          <cell r="P37">
            <v>750</v>
          </cell>
          <cell r="Q37">
            <v>750</v>
          </cell>
          <cell r="R37">
            <v>750</v>
          </cell>
          <cell r="S37">
            <v>750</v>
          </cell>
          <cell r="T37">
            <v>750</v>
          </cell>
          <cell r="U37">
            <v>375</v>
          </cell>
        </row>
        <row r="38">
          <cell r="I38">
            <v>29.585000000000001</v>
          </cell>
          <cell r="J38">
            <v>367.71083333333337</v>
          </cell>
          <cell r="K38">
            <v>587.57749999999999</v>
          </cell>
          <cell r="L38">
            <v>538.32305555555558</v>
          </cell>
          <cell r="M38">
            <v>479.31472222222226</v>
          </cell>
          <cell r="N38">
            <v>420.30638888888893</v>
          </cell>
          <cell r="O38">
            <v>362.34888888888895</v>
          </cell>
          <cell r="P38">
            <v>302.28972222222222</v>
          </cell>
          <cell r="Q38">
            <v>243.28138888888893</v>
          </cell>
          <cell r="R38">
            <v>184.27305555555557</v>
          </cell>
          <cell r="S38">
            <v>125.66888888888889</v>
          </cell>
          <cell r="T38">
            <v>66.256388888888893</v>
          </cell>
          <cell r="U38">
            <v>10.952916666666669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6"/>
  <sheetViews>
    <sheetView tabSelected="1" view="pageBreakPreview" topLeftCell="A37" zoomScaleSheetLayoutView="100" workbookViewId="0">
      <selection activeCell="B45" sqref="B45"/>
    </sheetView>
  </sheetViews>
  <sheetFormatPr defaultColWidth="9.140625" defaultRowHeight="12.75"/>
  <cols>
    <col min="1" max="1" width="5" style="5" customWidth="1"/>
    <col min="2" max="2" width="39.140625" style="2" customWidth="1"/>
    <col min="3" max="4" width="9.28515625" style="2" hidden="1" customWidth="1"/>
    <col min="5" max="6" width="9.7109375" style="2" customWidth="1"/>
    <col min="7" max="7" width="11" style="2" customWidth="1"/>
    <col min="8" max="8" width="10.42578125" style="2" customWidth="1"/>
    <col min="9" max="9" width="10.5703125" style="2" customWidth="1"/>
    <col min="10" max="10" width="10.28515625" style="2" bestFit="1" customWidth="1"/>
    <col min="11" max="11" width="10.5703125" style="2" customWidth="1"/>
    <col min="12" max="17" width="9.7109375" style="2" customWidth="1"/>
    <col min="18" max="18" width="9.85546875" style="2" customWidth="1"/>
    <col min="19" max="19" width="12.85546875" style="2" hidden="1" customWidth="1"/>
    <col min="20" max="20" width="0" style="2" hidden="1" customWidth="1"/>
    <col min="21" max="16384" width="9.140625" style="2"/>
  </cols>
  <sheetData>
    <row r="2" spans="1:20" ht="18">
      <c r="A2" s="1" t="s">
        <v>0</v>
      </c>
      <c r="B2" s="1"/>
      <c r="K2" s="3" t="s">
        <v>1</v>
      </c>
    </row>
    <row r="3" spans="1:20">
      <c r="A3" s="1" t="s">
        <v>2</v>
      </c>
      <c r="B3" s="1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0">
      <c r="A4" s="1" t="s">
        <v>3</v>
      </c>
      <c r="B4" s="1"/>
      <c r="C4" s="4"/>
      <c r="D4" s="4"/>
      <c r="E4" s="4"/>
      <c r="F4" s="4"/>
      <c r="G4" s="4"/>
      <c r="H4" s="4"/>
      <c r="I4" s="4"/>
      <c r="J4" s="4"/>
      <c r="K4" s="4"/>
      <c r="L4" s="4"/>
    </row>
    <row r="5" spans="1:20"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9.75" customHeight="1">
      <c r="C6" s="4"/>
      <c r="D6" s="4"/>
      <c r="E6" s="4"/>
      <c r="F6" s="4"/>
      <c r="G6" s="4"/>
      <c r="H6" s="4"/>
      <c r="I6" s="4"/>
      <c r="J6" s="4"/>
      <c r="K6" s="4"/>
      <c r="L6" s="4"/>
    </row>
    <row r="7" spans="1:20" ht="12.75" customHeight="1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20" ht="21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20" ht="11.25" customHeight="1"/>
    <row r="10" spans="1:20" ht="12.75" customHeight="1">
      <c r="A10" s="7" t="s">
        <v>5</v>
      </c>
      <c r="B10" s="8" t="s">
        <v>6</v>
      </c>
      <c r="C10" s="9" t="s">
        <v>7</v>
      </c>
      <c r="D10" s="9"/>
      <c r="E10" s="9"/>
      <c r="F10" s="9"/>
      <c r="G10" s="9"/>
      <c r="H10" s="9"/>
      <c r="I10" s="9"/>
      <c r="J10" s="9"/>
      <c r="K10" s="10"/>
      <c r="L10" s="10"/>
      <c r="M10" s="11"/>
      <c r="N10" s="11"/>
      <c r="O10" s="11"/>
      <c r="P10" s="11"/>
      <c r="Q10" s="11"/>
      <c r="R10" s="11"/>
      <c r="S10" s="11"/>
      <c r="T10" s="11"/>
    </row>
    <row r="11" spans="1:20">
      <c r="A11" s="7"/>
      <c r="B11" s="12"/>
      <c r="C11" s="13"/>
      <c r="D11" s="13">
        <v>2012</v>
      </c>
      <c r="E11" s="13">
        <v>2022</v>
      </c>
      <c r="F11" s="13">
        <f>E11+1</f>
        <v>2023</v>
      </c>
      <c r="G11" s="13">
        <f t="shared" ref="G11:T11" si="0">F11+1</f>
        <v>2024</v>
      </c>
      <c r="H11" s="13">
        <f t="shared" si="0"/>
        <v>2025</v>
      </c>
      <c r="I11" s="13">
        <f t="shared" si="0"/>
        <v>2026</v>
      </c>
      <c r="J11" s="13">
        <f t="shared" si="0"/>
        <v>2027</v>
      </c>
      <c r="K11" s="13">
        <f t="shared" si="0"/>
        <v>2028</v>
      </c>
      <c r="L11" s="13">
        <f t="shared" si="0"/>
        <v>2029</v>
      </c>
      <c r="M11" s="13">
        <f t="shared" si="0"/>
        <v>2030</v>
      </c>
      <c r="N11" s="13">
        <f t="shared" si="0"/>
        <v>2031</v>
      </c>
      <c r="O11" s="13">
        <f t="shared" si="0"/>
        <v>2032</v>
      </c>
      <c r="P11" s="13">
        <f t="shared" si="0"/>
        <v>2033</v>
      </c>
      <c r="Q11" s="13">
        <f t="shared" si="0"/>
        <v>2034</v>
      </c>
      <c r="R11" s="13">
        <f t="shared" si="0"/>
        <v>2035</v>
      </c>
      <c r="S11" s="13">
        <f t="shared" si="0"/>
        <v>2036</v>
      </c>
      <c r="T11" s="13">
        <f t="shared" si="0"/>
        <v>2037</v>
      </c>
    </row>
    <row r="12" spans="1:20" ht="37.5" customHeight="1">
      <c r="A12" s="14" t="s">
        <v>8</v>
      </c>
      <c r="B12" s="15" t="s">
        <v>9</v>
      </c>
      <c r="C12" s="16"/>
      <c r="D12" s="16" t="e">
        <f t="shared" ref="D12:T12" si="1">SUM(D13:D15)</f>
        <v>#REF!</v>
      </c>
      <c r="E12" s="16">
        <f t="shared" si="1"/>
        <v>6049.245946310617</v>
      </c>
      <c r="F12" s="16">
        <f t="shared" si="1"/>
        <v>5803.7356677848902</v>
      </c>
      <c r="G12" s="16">
        <f t="shared" si="1"/>
        <v>5563.9563133954634</v>
      </c>
      <c r="H12" s="16">
        <f t="shared" si="1"/>
        <v>5312.7151507334365</v>
      </c>
      <c r="I12" s="16">
        <f t="shared" si="1"/>
        <v>5067.2048822077104</v>
      </c>
      <c r="J12" s="16">
        <f t="shared" si="1"/>
        <v>4821.6946036819836</v>
      </c>
      <c r="K12" s="16">
        <f t="shared" si="1"/>
        <v>4579.2247136374808</v>
      </c>
      <c r="L12" s="16">
        <f t="shared" si="1"/>
        <v>4330.6740766305302</v>
      </c>
      <c r="M12" s="16">
        <f t="shared" si="1"/>
        <v>4085.1637981048029</v>
      </c>
      <c r="N12" s="16">
        <f t="shared" si="1"/>
        <v>3839.6535495790758</v>
      </c>
      <c r="O12" s="16">
        <f t="shared" si="1"/>
        <v>2241.6098635635972</v>
      </c>
      <c r="P12" s="16">
        <f t="shared" si="1"/>
        <v>0</v>
      </c>
      <c r="Q12" s="16">
        <f t="shared" si="1"/>
        <v>0</v>
      </c>
      <c r="R12" s="16">
        <f t="shared" si="1"/>
        <v>0</v>
      </c>
      <c r="S12" s="16">
        <f t="shared" si="1"/>
        <v>868701.37000000011</v>
      </c>
      <c r="T12" s="16">
        <f t="shared" si="1"/>
        <v>1010304.78</v>
      </c>
    </row>
    <row r="13" spans="1:20">
      <c r="A13" s="17"/>
      <c r="B13" s="18" t="s">
        <v>10</v>
      </c>
      <c r="C13" s="16"/>
      <c r="D13" s="16" t="e">
        <f>'[1]centralizare credite'!#REF!</f>
        <v>#REF!</v>
      </c>
      <c r="E13" s="16">
        <f>E17+E29+E33</f>
        <v>3559.0468583050852</v>
      </c>
      <c r="F13" s="16">
        <f t="shared" ref="F13:T15" si="2">F17+F29+F33</f>
        <v>3559.0468583050852</v>
      </c>
      <c r="G13" s="16">
        <f t="shared" si="2"/>
        <v>3559.0468583050852</v>
      </c>
      <c r="H13" s="16">
        <f t="shared" si="2"/>
        <v>3559.0468583050852</v>
      </c>
      <c r="I13" s="16">
        <f t="shared" si="2"/>
        <v>3559.0468583050852</v>
      </c>
      <c r="J13" s="16">
        <f t="shared" si="2"/>
        <v>3559.0468583050852</v>
      </c>
      <c r="K13" s="16">
        <f t="shared" si="2"/>
        <v>3559.0468583050852</v>
      </c>
      <c r="L13" s="16">
        <f t="shared" si="2"/>
        <v>3559.0468583050852</v>
      </c>
      <c r="M13" s="16">
        <f t="shared" si="2"/>
        <v>3559.0468583050852</v>
      </c>
      <c r="N13" s="16">
        <f t="shared" si="2"/>
        <v>3559.0468583050852</v>
      </c>
      <c r="O13" s="16">
        <f t="shared" si="2"/>
        <v>2169.4351163841811</v>
      </c>
      <c r="P13" s="16">
        <f t="shared" si="2"/>
        <v>0</v>
      </c>
      <c r="Q13" s="16">
        <f t="shared" si="2"/>
        <v>0</v>
      </c>
      <c r="R13" s="16">
        <f t="shared" si="2"/>
        <v>0</v>
      </c>
      <c r="S13" s="16">
        <f t="shared" si="2"/>
        <v>420000</v>
      </c>
      <c r="T13" s="16">
        <f t="shared" si="2"/>
        <v>600000</v>
      </c>
    </row>
    <row r="14" spans="1:20">
      <c r="A14" s="17"/>
      <c r="B14" s="18" t="s">
        <v>11</v>
      </c>
      <c r="C14" s="16"/>
      <c r="D14" s="16" t="e">
        <f>'[1]centralizare credite'!#REF!</f>
        <v>#REF!</v>
      </c>
      <c r="E14" s="16">
        <f t="shared" ref="E14:Q15" si="3">E18+E30+E34</f>
        <v>2490.1990880055323</v>
      </c>
      <c r="F14" s="16">
        <f t="shared" si="3"/>
        <v>2244.6888094798051</v>
      </c>
      <c r="G14" s="16">
        <f t="shared" si="3"/>
        <v>2004.9094550903787</v>
      </c>
      <c r="H14" s="16">
        <f t="shared" si="3"/>
        <v>1753.6682924283518</v>
      </c>
      <c r="I14" s="16">
        <f t="shared" si="3"/>
        <v>1508.158023902625</v>
      </c>
      <c r="J14" s="16">
        <f t="shared" si="3"/>
        <v>1262.6477453768982</v>
      </c>
      <c r="K14" s="16">
        <f t="shared" si="3"/>
        <v>1020.1778553323953</v>
      </c>
      <c r="L14" s="16">
        <f t="shared" si="3"/>
        <v>771.62721832544469</v>
      </c>
      <c r="M14" s="16">
        <f t="shared" si="3"/>
        <v>526.1169397997179</v>
      </c>
      <c r="N14" s="16">
        <f t="shared" si="3"/>
        <v>280.60669127399092</v>
      </c>
      <c r="O14" s="16">
        <f t="shared" si="3"/>
        <v>72.174747179416059</v>
      </c>
      <c r="P14" s="16">
        <f t="shared" si="3"/>
        <v>0</v>
      </c>
      <c r="Q14" s="16">
        <f t="shared" si="3"/>
        <v>0</v>
      </c>
      <c r="R14" s="16">
        <f t="shared" si="2"/>
        <v>0</v>
      </c>
      <c r="S14" s="16">
        <f t="shared" si="2"/>
        <v>448701.37000000005</v>
      </c>
      <c r="T14" s="16">
        <f t="shared" si="2"/>
        <v>410304.78</v>
      </c>
    </row>
    <row r="15" spans="1:20">
      <c r="A15" s="19"/>
      <c r="B15" s="18" t="s">
        <v>12</v>
      </c>
      <c r="C15" s="16"/>
      <c r="D15" s="16">
        <v>0</v>
      </c>
      <c r="E15" s="16">
        <f t="shared" si="3"/>
        <v>0</v>
      </c>
      <c r="F15" s="16">
        <f t="shared" si="3"/>
        <v>0</v>
      </c>
      <c r="G15" s="16">
        <f t="shared" si="3"/>
        <v>0</v>
      </c>
      <c r="H15" s="16">
        <f t="shared" si="3"/>
        <v>0</v>
      </c>
      <c r="I15" s="16">
        <f t="shared" si="3"/>
        <v>0</v>
      </c>
      <c r="J15" s="16">
        <f t="shared" si="3"/>
        <v>0</v>
      </c>
      <c r="K15" s="16">
        <f t="shared" si="3"/>
        <v>0</v>
      </c>
      <c r="L15" s="16">
        <f t="shared" si="3"/>
        <v>0</v>
      </c>
      <c r="M15" s="16">
        <f t="shared" si="3"/>
        <v>0</v>
      </c>
      <c r="N15" s="16">
        <f t="shared" si="3"/>
        <v>0</v>
      </c>
      <c r="O15" s="16">
        <f t="shared" si="3"/>
        <v>0</v>
      </c>
      <c r="P15" s="16">
        <f t="shared" si="3"/>
        <v>0</v>
      </c>
      <c r="Q15" s="16">
        <f t="shared" si="3"/>
        <v>0</v>
      </c>
      <c r="R15" s="16">
        <f t="shared" si="2"/>
        <v>0</v>
      </c>
      <c r="S15" s="16">
        <f t="shared" si="2"/>
        <v>0</v>
      </c>
      <c r="T15" s="16">
        <f t="shared" si="2"/>
        <v>0</v>
      </c>
    </row>
    <row r="16" spans="1:20" ht="51.75" customHeight="1">
      <c r="A16" s="14" t="s">
        <v>13</v>
      </c>
      <c r="B16" s="15" t="s">
        <v>14</v>
      </c>
      <c r="C16" s="16"/>
      <c r="D16" s="16" t="e">
        <f t="shared" ref="D16:J16" si="4">SUM(D17:D19)</f>
        <v>#REF!</v>
      </c>
      <c r="E16" s="16">
        <f t="shared" si="4"/>
        <v>3247.7699500000008</v>
      </c>
      <c r="F16" s="16">
        <f t="shared" si="4"/>
        <v>3119.0866500000002</v>
      </c>
      <c r="G16" s="16">
        <f t="shared" si="4"/>
        <v>2993.5470100000002</v>
      </c>
      <c r="H16" s="16">
        <f t="shared" si="4"/>
        <v>2861.7200900000003</v>
      </c>
      <c r="I16" s="16">
        <f>SUM(I17:I19)</f>
        <v>2733.0368000000003</v>
      </c>
      <c r="J16" s="16">
        <f t="shared" si="4"/>
        <v>2604.3535000000002</v>
      </c>
      <c r="K16" s="20"/>
      <c r="L16" s="21"/>
      <c r="M16" s="21"/>
      <c r="N16" s="21"/>
      <c r="O16" s="21"/>
      <c r="P16" s="21"/>
      <c r="Q16" s="21"/>
      <c r="R16" s="21"/>
      <c r="S16" s="21"/>
      <c r="T16" s="21"/>
    </row>
    <row r="17" spans="1:20">
      <c r="A17" s="17"/>
      <c r="B17" s="18" t="s">
        <v>15</v>
      </c>
      <c r="C17" s="16"/>
      <c r="D17" s="16" t="e">
        <f>'[1]centralizare credite'!#REF!</f>
        <v>#REF!</v>
      </c>
      <c r="E17" s="16">
        <f>'[1]centralizare credite'!I11/1000</f>
        <v>1891.5127200000004</v>
      </c>
      <c r="F17" s="16">
        <f>'[1]centralizare credite'!J11/1000</f>
        <v>1891.5127200000004</v>
      </c>
      <c r="G17" s="16">
        <f>'[1]centralizare credite'!K11/1000</f>
        <v>1891.5127200000004</v>
      </c>
      <c r="H17" s="16">
        <f>'[1]centralizare credite'!L11/1000</f>
        <v>1891.5127200000004</v>
      </c>
      <c r="I17" s="16">
        <f>'[1]centralizare credite'!M11/1000</f>
        <v>1891.5127200000004</v>
      </c>
      <c r="J17" s="16">
        <f>'[1]centralizare credite'!N11/1000</f>
        <v>1891.5127200000004</v>
      </c>
      <c r="K17" s="16">
        <f>'[1]centralizare credite'!O11/1000</f>
        <v>1891.5127200000004</v>
      </c>
      <c r="L17" s="16">
        <f>'[1]centralizare credite'!P11/1000</f>
        <v>1891.5127200000004</v>
      </c>
      <c r="M17" s="16">
        <f>'[1]centralizare credite'!Q11/1000</f>
        <v>1891.5127200000004</v>
      </c>
      <c r="N17" s="16">
        <f>'[1]centralizare credite'!R11/1000</f>
        <v>1891.5127200000004</v>
      </c>
      <c r="O17" s="16">
        <f>'[1]centralizare credite'!S11/1000</f>
        <v>1891.5127600000005</v>
      </c>
      <c r="P17" s="16">
        <f>'[1]centralizare credite'!T11/1000</f>
        <v>0</v>
      </c>
      <c r="Q17" s="16">
        <f>'[1]centralizare credite'!U11/1000</f>
        <v>0</v>
      </c>
      <c r="R17" s="16"/>
      <c r="S17" s="16">
        <f>'[1]centralizare credite'!T5/1000</f>
        <v>0</v>
      </c>
      <c r="T17" s="16">
        <f>'[1]centralizare credite'!U5/1000</f>
        <v>0</v>
      </c>
    </row>
    <row r="18" spans="1:20">
      <c r="A18" s="17"/>
      <c r="B18" s="18" t="s">
        <v>16</v>
      </c>
      <c r="C18" s="16"/>
      <c r="D18" s="16" t="e">
        <f>'[1]centralizare credite'!#REF!</f>
        <v>#REF!</v>
      </c>
      <c r="E18" s="16">
        <f>'[1]centralizare credite'!I12/1000</f>
        <v>1356.2572300000002</v>
      </c>
      <c r="F18" s="16">
        <f>'[1]centralizare credite'!J12/1000</f>
        <v>1227.5739299999998</v>
      </c>
      <c r="G18" s="16">
        <f>'[1]centralizare credite'!K12/1000</f>
        <v>1102.0342899999998</v>
      </c>
      <c r="H18" s="16">
        <f>'[1]centralizare credite'!L12/1000</f>
        <v>970.20736999999997</v>
      </c>
      <c r="I18" s="16">
        <f>'[1]centralizare credite'!M12/1000</f>
        <v>841.52408000000003</v>
      </c>
      <c r="J18" s="16">
        <f>'[1]centralizare credite'!N12/1000</f>
        <v>712.84078</v>
      </c>
      <c r="K18" s="16">
        <f>'[1]centralizare credite'!O12/1000</f>
        <v>585.89089999999999</v>
      </c>
      <c r="L18" s="16">
        <f>'[1]centralizare credite'!P12/1000</f>
        <v>455.47421000000003</v>
      </c>
      <c r="M18" s="16">
        <f>'[1]centralizare credite'!Q12/1000</f>
        <v>326.79091</v>
      </c>
      <c r="N18" s="16">
        <f>'[1]centralizare credite'!R12/1000</f>
        <v>198.10763999999998</v>
      </c>
      <c r="O18" s="16">
        <f>'[1]centralizare credite'!S12/1000</f>
        <v>69.747520000000009</v>
      </c>
      <c r="P18" s="16">
        <f>'[1]centralizare credite'!T12/1000</f>
        <v>0</v>
      </c>
      <c r="Q18" s="16">
        <f>'[1]centralizare credite'!U12/1000</f>
        <v>0</v>
      </c>
      <c r="R18" s="16"/>
      <c r="S18" s="16">
        <f>'[1]centralizare credite'!T6/1000</f>
        <v>0</v>
      </c>
      <c r="T18" s="16">
        <f>'[1]centralizare credite'!U6/1000</f>
        <v>0</v>
      </c>
    </row>
    <row r="19" spans="1:20">
      <c r="A19" s="19"/>
      <c r="B19" s="18" t="s">
        <v>17</v>
      </c>
      <c r="C19" s="16"/>
      <c r="D19" s="16">
        <v>0</v>
      </c>
      <c r="E19" s="16">
        <f>'[1]centralizare credite'!I13/1000</f>
        <v>0</v>
      </c>
      <c r="F19" s="16">
        <f>'[1]centralizare credite'!J13/1000</f>
        <v>0</v>
      </c>
      <c r="G19" s="16">
        <f>'[1]centralizare credite'!K13/1000</f>
        <v>0</v>
      </c>
      <c r="H19" s="16">
        <f>'[1]centralizare credite'!L13/1000</f>
        <v>0</v>
      </c>
      <c r="I19" s="16">
        <f>'[1]centralizare credite'!M13/1000</f>
        <v>0</v>
      </c>
      <c r="J19" s="16">
        <f>'[1]centralizare credite'!N13/1000</f>
        <v>0</v>
      </c>
      <c r="K19" s="16">
        <f>'[1]centralizare credite'!O13/1000</f>
        <v>0</v>
      </c>
      <c r="L19" s="16">
        <f>'[1]centralizare credite'!P13/1000</f>
        <v>0</v>
      </c>
      <c r="M19" s="16">
        <f>'[1]centralizare credite'!Q13/1000</f>
        <v>0</v>
      </c>
      <c r="N19" s="16">
        <f>'[1]centralizare credite'!R13/1000</f>
        <v>0</v>
      </c>
      <c r="O19" s="16">
        <f>'[1]centralizare credite'!S13/1000</f>
        <v>0</v>
      </c>
      <c r="P19" s="16">
        <f>'[1]centralizare credite'!T13/1000</f>
        <v>0</v>
      </c>
      <c r="Q19" s="16">
        <f>'[1]centralizare credite'!U13/1000</f>
        <v>0</v>
      </c>
      <c r="R19" s="16"/>
      <c r="S19" s="16">
        <f>'[1]centralizare credite'!T7/1000</f>
        <v>0</v>
      </c>
      <c r="T19" s="16">
        <f>'[1]centralizare credite'!U7/1000</f>
        <v>0</v>
      </c>
    </row>
    <row r="20" spans="1:20" ht="38.25" hidden="1" customHeight="1">
      <c r="A20" s="14" t="s">
        <v>18</v>
      </c>
      <c r="B20" s="15" t="s">
        <v>19</v>
      </c>
      <c r="C20" s="16"/>
      <c r="D20" s="16">
        <f t="shared" ref="D20:J20" si="5">SUM(D21:D23)</f>
        <v>78.824759999999998</v>
      </c>
      <c r="E20" s="16" t="e">
        <f>'[1]centralizare credite'!#REF!</f>
        <v>#REF!</v>
      </c>
      <c r="F20" s="16" t="e">
        <f t="shared" si="5"/>
        <v>#REF!</v>
      </c>
      <c r="G20" s="16" t="e">
        <f t="shared" si="5"/>
        <v>#REF!</v>
      </c>
      <c r="H20" s="16" t="e">
        <f t="shared" si="5"/>
        <v>#REF!</v>
      </c>
      <c r="I20" s="16">
        <f t="shared" si="5"/>
        <v>0</v>
      </c>
      <c r="J20" s="22">
        <f t="shared" si="5"/>
        <v>0</v>
      </c>
      <c r="K20" s="23"/>
    </row>
    <row r="21" spans="1:20" hidden="1">
      <c r="A21" s="17"/>
      <c r="B21" s="18" t="s">
        <v>20</v>
      </c>
      <c r="C21" s="16"/>
      <c r="D21" s="16">
        <f>66324.76/1000</f>
        <v>66.324759999999998</v>
      </c>
      <c r="E21" s="16" t="e">
        <f>'[1]centralizare credite'!#REF!</f>
        <v>#REF!</v>
      </c>
      <c r="F21" s="16" t="e">
        <f>'[1]centralizare credite'!#REF!</f>
        <v>#REF!</v>
      </c>
      <c r="G21" s="16" t="e">
        <f>'[1]centralizare credite'!#REF!</f>
        <v>#REF!</v>
      </c>
      <c r="H21" s="16" t="e">
        <f>'[1]centralizare credite'!#REF!</f>
        <v>#REF!</v>
      </c>
      <c r="I21" s="16">
        <f>'[1]centralizare credite'!E23</f>
        <v>0</v>
      </c>
      <c r="J21" s="16">
        <f>'[1]centralizare credite'!F21</f>
        <v>0</v>
      </c>
      <c r="K21" s="24"/>
    </row>
    <row r="22" spans="1:20" hidden="1">
      <c r="A22" s="17"/>
      <c r="B22" s="18" t="s">
        <v>21</v>
      </c>
      <c r="C22" s="16"/>
      <c r="D22" s="16">
        <f>12500/1000</f>
        <v>12.5</v>
      </c>
      <c r="E22" s="16" t="e">
        <f>'[1]centralizare credite'!#REF!</f>
        <v>#REF!</v>
      </c>
      <c r="F22" s="16"/>
      <c r="G22" s="16"/>
      <c r="H22" s="16"/>
      <c r="I22" s="16"/>
      <c r="J22" s="16">
        <f>'[1]centralizare credite'!F23</f>
        <v>0</v>
      </c>
      <c r="K22" s="24"/>
    </row>
    <row r="23" spans="1:20" hidden="1">
      <c r="A23" s="19"/>
      <c r="B23" s="18" t="s">
        <v>22</v>
      </c>
      <c r="C23" s="16"/>
      <c r="D23" s="16">
        <v>0</v>
      </c>
      <c r="E23" s="16" t="e">
        <f>'[1]centralizare credite'!#REF!</f>
        <v>#REF!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24"/>
    </row>
    <row r="24" spans="1:20" ht="39" hidden="1" customHeight="1">
      <c r="A24" s="14" t="s">
        <v>23</v>
      </c>
      <c r="B24" s="15" t="s">
        <v>24</v>
      </c>
      <c r="C24" s="16"/>
      <c r="D24" s="16">
        <f>SUM(D25:D27)</f>
        <v>856.40137000000004</v>
      </c>
      <c r="E24" s="16" t="e">
        <f>'[1]centralizare credite'!#REF!</f>
        <v>#REF!</v>
      </c>
      <c r="F24" s="16">
        <f>SUM(F25:F27)</f>
        <v>0</v>
      </c>
      <c r="G24" s="16">
        <f>SUM(G25:G27)</f>
        <v>0</v>
      </c>
      <c r="H24" s="16">
        <f>SUM(H25:H27)</f>
        <v>0</v>
      </c>
      <c r="I24" s="16"/>
      <c r="J24" s="16"/>
      <c r="K24" s="23"/>
    </row>
    <row r="25" spans="1:20" hidden="1">
      <c r="A25" s="17"/>
      <c r="B25" s="18" t="s">
        <v>25</v>
      </c>
      <c r="C25" s="16"/>
      <c r="D25" s="16">
        <f>778401.37/1000</f>
        <v>778.40137000000004</v>
      </c>
      <c r="E25" s="16" t="e">
        <f>'[1]centralizare credite'!#REF!</f>
        <v>#REF!</v>
      </c>
      <c r="F25" s="16"/>
      <c r="G25" s="16"/>
      <c r="H25" s="16"/>
      <c r="I25" s="16"/>
      <c r="J25" s="16"/>
      <c r="K25" s="24"/>
    </row>
    <row r="26" spans="1:20" hidden="1">
      <c r="A26" s="17"/>
      <c r="B26" s="18" t="s">
        <v>26</v>
      </c>
      <c r="C26" s="16"/>
      <c r="D26" s="16">
        <f>78000/1000</f>
        <v>78</v>
      </c>
      <c r="E26" s="16" t="e">
        <f>'[1]centralizare credite'!#REF!</f>
        <v>#REF!</v>
      </c>
      <c r="F26" s="16"/>
      <c r="G26" s="16"/>
      <c r="H26" s="16"/>
      <c r="I26" s="16"/>
      <c r="J26" s="16"/>
      <c r="K26" s="24"/>
    </row>
    <row r="27" spans="1:20" hidden="1">
      <c r="A27" s="19"/>
      <c r="B27" s="18" t="s">
        <v>27</v>
      </c>
      <c r="C27" s="16"/>
      <c r="D27" s="16">
        <v>0</v>
      </c>
      <c r="E27" s="16" t="e">
        <f>'[1]centralizare credite'!#REF!</f>
        <v>#REF!</v>
      </c>
      <c r="F27" s="16"/>
      <c r="G27" s="16"/>
      <c r="H27" s="16"/>
      <c r="I27" s="16"/>
      <c r="J27" s="16"/>
      <c r="K27" s="24"/>
    </row>
    <row r="28" spans="1:20" ht="39" customHeight="1">
      <c r="A28" s="14" t="s">
        <v>28</v>
      </c>
      <c r="B28" s="15" t="s">
        <v>29</v>
      </c>
      <c r="C28" s="16"/>
      <c r="D28" s="16" t="e">
        <f t="shared" ref="D28:T28" si="6">SUM(D29:D31)</f>
        <v>#REF!</v>
      </c>
      <c r="E28" s="16">
        <f t="shared" si="6"/>
        <v>2801.4759963106171</v>
      </c>
      <c r="F28" s="16">
        <f t="shared" si="6"/>
        <v>2684.6490177848905</v>
      </c>
      <c r="G28" s="16">
        <f t="shared" si="6"/>
        <v>2570.4093033954641</v>
      </c>
      <c r="H28" s="16">
        <f t="shared" si="6"/>
        <v>2450.9950607334367</v>
      </c>
      <c r="I28" s="16">
        <f t="shared" si="6"/>
        <v>2334.1680822077101</v>
      </c>
      <c r="J28" s="16">
        <f t="shared" si="6"/>
        <v>2217.3411036819834</v>
      </c>
      <c r="K28" s="16">
        <f t="shared" si="6"/>
        <v>2101.8210936374803</v>
      </c>
      <c r="L28" s="16">
        <f t="shared" si="6"/>
        <v>1983.6871466305297</v>
      </c>
      <c r="M28" s="16">
        <f t="shared" si="6"/>
        <v>1866.8601681048028</v>
      </c>
      <c r="N28" s="16">
        <f t="shared" si="6"/>
        <v>1750.033189579076</v>
      </c>
      <c r="O28" s="16">
        <f t="shared" si="6"/>
        <v>280.34958356359681</v>
      </c>
      <c r="P28" s="16">
        <f t="shared" si="6"/>
        <v>0</v>
      </c>
      <c r="Q28" s="16">
        <f t="shared" si="6"/>
        <v>0</v>
      </c>
      <c r="R28" s="16">
        <f t="shared" si="6"/>
        <v>0</v>
      </c>
      <c r="S28" s="16">
        <f t="shared" si="6"/>
        <v>0</v>
      </c>
      <c r="T28" s="16">
        <f t="shared" si="6"/>
        <v>0</v>
      </c>
    </row>
    <row r="29" spans="1:20">
      <c r="A29" s="17"/>
      <c r="B29" s="18" t="s">
        <v>30</v>
      </c>
      <c r="C29" s="16"/>
      <c r="D29" s="16" t="e">
        <f>'[1]centralizare credite'!#REF!</f>
        <v>#REF!</v>
      </c>
      <c r="E29" s="16">
        <f>'[1]centralizare credite'!I5/1000</f>
        <v>1667.534138305085</v>
      </c>
      <c r="F29" s="16">
        <f>'[1]centralizare credite'!J5/1000</f>
        <v>1667.534138305085</v>
      </c>
      <c r="G29" s="16">
        <f>'[1]centralizare credite'!K5/1000</f>
        <v>1667.534138305085</v>
      </c>
      <c r="H29" s="16">
        <f>'[1]centralizare credite'!L5/1000</f>
        <v>1667.534138305085</v>
      </c>
      <c r="I29" s="16">
        <f>'[1]centralizare credite'!M5/1000</f>
        <v>1667.534138305085</v>
      </c>
      <c r="J29" s="16">
        <f>'[1]centralizare credite'!N5/1000</f>
        <v>1667.534138305085</v>
      </c>
      <c r="K29" s="16">
        <f>'[1]centralizare credite'!O5/1000</f>
        <v>1667.534138305085</v>
      </c>
      <c r="L29" s="16">
        <f>'[1]centralizare credite'!P5/1000</f>
        <v>1667.534138305085</v>
      </c>
      <c r="M29" s="16">
        <f>'[1]centralizare credite'!Q5/1000</f>
        <v>1667.534138305085</v>
      </c>
      <c r="N29" s="16">
        <f>'[1]centralizare credite'!R5/1000</f>
        <v>1667.534138305085</v>
      </c>
      <c r="O29" s="16">
        <f>'[1]centralizare credite'!S5/1000</f>
        <v>277.92235638418077</v>
      </c>
      <c r="P29" s="16"/>
      <c r="Q29" s="16"/>
      <c r="R29" s="16"/>
      <c r="S29" s="16">
        <f>'[1]centralizare credite'!T11/1000</f>
        <v>0</v>
      </c>
      <c r="T29" s="16">
        <f>'[1]centralizare credite'!U11/1000</f>
        <v>0</v>
      </c>
    </row>
    <row r="30" spans="1:20">
      <c r="A30" s="17"/>
      <c r="B30" s="18" t="s">
        <v>31</v>
      </c>
      <c r="C30" s="16"/>
      <c r="D30" s="16" t="e">
        <f>'[1]centralizare credite'!#REF!</f>
        <v>#REF!</v>
      </c>
      <c r="E30" s="16">
        <f>'[1]centralizare credite'!I6/1000</f>
        <v>1133.9418580055321</v>
      </c>
      <c r="F30" s="16">
        <f>'[1]centralizare credite'!J6/1000</f>
        <v>1017.1148794798055</v>
      </c>
      <c r="G30" s="16">
        <f>'[1]centralizare credite'!K6/1000</f>
        <v>902.87516509037891</v>
      </c>
      <c r="H30" s="16">
        <f>'[1]centralizare credite'!L6/1000</f>
        <v>783.46092242835175</v>
      </c>
      <c r="I30" s="16">
        <f>'[1]centralizare credite'!M6/1000</f>
        <v>666.63394390262499</v>
      </c>
      <c r="J30" s="16">
        <f>'[1]centralizare credite'!N6/1000</f>
        <v>549.80696537689823</v>
      </c>
      <c r="K30" s="16">
        <f>'[1]centralizare credite'!O6/1000</f>
        <v>434.28695533239534</v>
      </c>
      <c r="L30" s="16">
        <f>'[1]centralizare credite'!P6/1000</f>
        <v>316.15300832544466</v>
      </c>
      <c r="M30" s="16">
        <f>'[1]centralizare credite'!Q6/1000</f>
        <v>199.3260297997179</v>
      </c>
      <c r="N30" s="16">
        <f>'[1]centralizare credite'!R6/1000</f>
        <v>82.499051273990972</v>
      </c>
      <c r="O30" s="16">
        <f>'[1]centralizare credite'!S6/1000</f>
        <v>2.4272271794160551</v>
      </c>
      <c r="P30" s="16"/>
      <c r="Q30" s="16"/>
      <c r="R30" s="16"/>
      <c r="S30" s="16">
        <f>'[1]centralizare credite'!T12/1000</f>
        <v>0</v>
      </c>
      <c r="T30" s="16">
        <f>'[1]centralizare credite'!U12/1000</f>
        <v>0</v>
      </c>
    </row>
    <row r="31" spans="1:20">
      <c r="A31" s="19"/>
      <c r="B31" s="18" t="s">
        <v>32</v>
      </c>
      <c r="C31" s="16"/>
      <c r="D31" s="16">
        <v>0</v>
      </c>
      <c r="E31" s="16">
        <f>'[1]centralizare credite'!I7/1000</f>
        <v>0</v>
      </c>
      <c r="F31" s="16">
        <f>'[1]centralizare credite'!J7/1000</f>
        <v>0</v>
      </c>
      <c r="G31" s="16">
        <f>'[1]centralizare credite'!K7/1000</f>
        <v>0</v>
      </c>
      <c r="H31" s="16">
        <f>'[1]centralizare credite'!L7/1000</f>
        <v>0</v>
      </c>
      <c r="I31" s="16">
        <f>'[1]centralizare credite'!M7/1000</f>
        <v>0</v>
      </c>
      <c r="J31" s="16">
        <f>'[1]centralizare credite'!N7/1000</f>
        <v>0</v>
      </c>
      <c r="K31" s="16">
        <f>'[1]centralizare credite'!O7/1000</f>
        <v>0</v>
      </c>
      <c r="L31" s="16">
        <f>'[1]centralizare credite'!P7/1000</f>
        <v>0</v>
      </c>
      <c r="M31" s="16">
        <f>'[1]centralizare credite'!Q7/1000</f>
        <v>0</v>
      </c>
      <c r="N31" s="16">
        <f>'[1]centralizare credite'!R7/1000</f>
        <v>0</v>
      </c>
      <c r="O31" s="16">
        <f>'[1]centralizare credite'!S7/1000</f>
        <v>0</v>
      </c>
      <c r="P31" s="16"/>
      <c r="Q31" s="16"/>
      <c r="R31" s="16"/>
      <c r="S31" s="16">
        <f>'[1]centralizare credite'!T13/1000</f>
        <v>0</v>
      </c>
      <c r="T31" s="16">
        <f>'[1]centralizare credite'!U13/1000</f>
        <v>0</v>
      </c>
    </row>
    <row r="32" spans="1:20" ht="42" customHeight="1">
      <c r="A32" s="14" t="s">
        <v>18</v>
      </c>
      <c r="B32" s="15" t="s">
        <v>33</v>
      </c>
      <c r="C32" s="16"/>
      <c r="D32" s="16" t="e">
        <f t="shared" ref="D32:T32" si="7">SUM(D33:D35)</f>
        <v>#REF!</v>
      </c>
      <c r="E32" s="16">
        <f t="shared" si="7"/>
        <v>0</v>
      </c>
      <c r="F32" s="16">
        <f t="shared" si="7"/>
        <v>0</v>
      </c>
      <c r="G32" s="16">
        <f t="shared" si="7"/>
        <v>0</v>
      </c>
      <c r="H32" s="16">
        <f t="shared" si="7"/>
        <v>0</v>
      </c>
      <c r="I32" s="16">
        <f t="shared" si="7"/>
        <v>0</v>
      </c>
      <c r="J32" s="16">
        <f t="shared" si="7"/>
        <v>0</v>
      </c>
      <c r="K32" s="16">
        <f t="shared" si="7"/>
        <v>0</v>
      </c>
      <c r="L32" s="16">
        <f t="shared" si="7"/>
        <v>0</v>
      </c>
      <c r="M32" s="16">
        <f t="shared" si="7"/>
        <v>0</v>
      </c>
      <c r="N32" s="16">
        <f t="shared" si="7"/>
        <v>0</v>
      </c>
      <c r="O32" s="16">
        <f t="shared" si="7"/>
        <v>0</v>
      </c>
      <c r="P32" s="16">
        <f t="shared" si="7"/>
        <v>0</v>
      </c>
      <c r="Q32" s="16">
        <f t="shared" si="7"/>
        <v>0</v>
      </c>
      <c r="R32" s="16">
        <f t="shared" si="7"/>
        <v>0</v>
      </c>
      <c r="S32" s="16">
        <f t="shared" si="7"/>
        <v>868701.37000000011</v>
      </c>
      <c r="T32" s="16">
        <f t="shared" si="7"/>
        <v>1010304.78</v>
      </c>
    </row>
    <row r="33" spans="1:20">
      <c r="A33" s="17"/>
      <c r="B33" s="18" t="s">
        <v>34</v>
      </c>
      <c r="C33" s="16"/>
      <c r="D33" s="16" t="e">
        <f>'[1]centralizare credite'!#REF!</f>
        <v>#REF!</v>
      </c>
      <c r="E33" s="16"/>
      <c r="F33" s="16"/>
      <c r="G33" s="16"/>
      <c r="H33" s="16"/>
      <c r="I33" s="16"/>
      <c r="J33" s="16"/>
      <c r="K33" s="16"/>
      <c r="L33" s="16"/>
      <c r="M33" s="16"/>
      <c r="N33" s="16">
        <f>'[1]centralizare credite'!R44/1000</f>
        <v>0</v>
      </c>
      <c r="O33" s="16">
        <f>'[1]centralizare credite'!S44/1000</f>
        <v>0</v>
      </c>
      <c r="P33" s="16"/>
      <c r="Q33" s="16"/>
      <c r="R33" s="16"/>
      <c r="S33" s="16">
        <f>'[1]centralizare credite'!N16</f>
        <v>420000</v>
      </c>
      <c r="T33" s="16">
        <f>'[1]centralizare credite'!O16</f>
        <v>600000</v>
      </c>
    </row>
    <row r="34" spans="1:20">
      <c r="A34" s="17"/>
      <c r="B34" s="18" t="s">
        <v>21</v>
      </c>
      <c r="C34" s="16"/>
      <c r="D34" s="16" t="e">
        <f>'[1]centralizare credite'!#REF!</f>
        <v>#REF!</v>
      </c>
      <c r="E34" s="16"/>
      <c r="F34" s="16"/>
      <c r="G34" s="16"/>
      <c r="H34" s="16"/>
      <c r="I34" s="16"/>
      <c r="J34" s="16"/>
      <c r="K34" s="16"/>
      <c r="L34" s="16"/>
      <c r="M34" s="16"/>
      <c r="N34" s="16">
        <f>'[1]centralizare credite'!R45/1000</f>
        <v>0</v>
      </c>
      <c r="O34" s="16">
        <f>'[1]centralizare credite'!S45/1000</f>
        <v>0</v>
      </c>
      <c r="P34" s="16"/>
      <c r="Q34" s="16"/>
      <c r="R34" s="16"/>
      <c r="S34" s="16">
        <f>'[1]centralizare credite'!N17</f>
        <v>448701.37000000005</v>
      </c>
      <c r="T34" s="16">
        <f>'[1]centralizare credite'!O17</f>
        <v>410304.78</v>
      </c>
    </row>
    <row r="35" spans="1:20">
      <c r="A35" s="19"/>
      <c r="B35" s="18" t="s">
        <v>22</v>
      </c>
      <c r="C35" s="16"/>
      <c r="D35" s="16">
        <v>0</v>
      </c>
      <c r="E35" s="16">
        <f>'[1]centralizare credite'!I46/1000</f>
        <v>0</v>
      </c>
      <c r="F35" s="16">
        <f>'[1]centralizare credite'!J46/1000</f>
        <v>0</v>
      </c>
      <c r="G35" s="16">
        <f>'[1]centralizare credite'!K46/1000</f>
        <v>0</v>
      </c>
      <c r="H35" s="16">
        <f>'[1]centralizare credite'!L46/1000</f>
        <v>0</v>
      </c>
      <c r="I35" s="16">
        <f>'[1]centralizare credite'!M46/1000</f>
        <v>0</v>
      </c>
      <c r="J35" s="16">
        <f>'[1]centralizare credite'!N46/1000</f>
        <v>0</v>
      </c>
      <c r="K35" s="16">
        <f>'[1]centralizare credite'!O46/1000</f>
        <v>0</v>
      </c>
      <c r="L35" s="16">
        <f>'[1]centralizare credite'!P46/1000</f>
        <v>0</v>
      </c>
      <c r="M35" s="16">
        <f>'[1]centralizare credite'!Q46/1000</f>
        <v>0</v>
      </c>
      <c r="N35" s="16">
        <f>'[1]centralizare credite'!R46/1000</f>
        <v>0</v>
      </c>
      <c r="O35" s="16">
        <f>'[1]centralizare credite'!S46/1000</f>
        <v>0</v>
      </c>
      <c r="P35" s="16"/>
      <c r="Q35" s="16"/>
      <c r="R35" s="16"/>
      <c r="S35" s="16"/>
      <c r="T35" s="16"/>
    </row>
    <row r="36" spans="1:20" ht="27" customHeight="1">
      <c r="A36" s="14" t="s">
        <v>35</v>
      </c>
      <c r="B36" s="15" t="s">
        <v>36</v>
      </c>
      <c r="C36" s="16"/>
      <c r="D36" s="16" t="e">
        <f t="shared" ref="D36:T36" si="8">SUM(D37:D39)</f>
        <v>#REF!</v>
      </c>
      <c r="E36" s="16">
        <f t="shared" si="8"/>
        <v>336.37650499999995</v>
      </c>
      <c r="F36" s="16">
        <f t="shared" si="8"/>
        <v>847.83018083333332</v>
      </c>
      <c r="G36" s="16">
        <f t="shared" si="8"/>
        <v>826.28134750000004</v>
      </c>
      <c r="H36" s="16">
        <f t="shared" si="8"/>
        <v>801.54411305555561</v>
      </c>
      <c r="I36" s="16">
        <f t="shared" si="8"/>
        <v>777.88178472222216</v>
      </c>
      <c r="J36" s="16">
        <f t="shared" si="8"/>
        <v>869.871676388889</v>
      </c>
      <c r="K36" s="16">
        <f t="shared" si="8"/>
        <v>1011.4171288888889</v>
      </c>
      <c r="L36" s="16">
        <f t="shared" si="8"/>
        <v>962.9806997222222</v>
      </c>
      <c r="M36" s="16">
        <f t="shared" si="8"/>
        <v>915.71502138888889</v>
      </c>
      <c r="N36" s="16">
        <f t="shared" si="8"/>
        <v>1215.4060830555557</v>
      </c>
      <c r="O36" s="16">
        <f t="shared" si="8"/>
        <v>1140.3851188888889</v>
      </c>
      <c r="P36" s="16">
        <f t="shared" si="8"/>
        <v>1179.878986388889</v>
      </c>
      <c r="Q36" s="16">
        <f t="shared" si="8"/>
        <v>692.44905291666669</v>
      </c>
      <c r="R36" s="16">
        <f t="shared" si="8"/>
        <v>0</v>
      </c>
      <c r="S36" s="16">
        <f t="shared" si="8"/>
        <v>0</v>
      </c>
      <c r="T36" s="16">
        <f t="shared" si="8"/>
        <v>0</v>
      </c>
    </row>
    <row r="37" spans="1:20">
      <c r="A37" s="17"/>
      <c r="B37" s="18" t="s">
        <v>37</v>
      </c>
      <c r="C37" s="16"/>
      <c r="D37" s="16" t="e">
        <f>'[1]centralizare credite'!#REF!</f>
        <v>#REF!</v>
      </c>
      <c r="E37" s="16">
        <f>('[1]centralizare credite'!I16+'[1]centralizare credite'!I37)/1000</f>
        <v>100</v>
      </c>
      <c r="F37" s="16">
        <f>('[1]centralizare credite'!J16+'[1]centralizare credite'!J37)/1000</f>
        <v>300</v>
      </c>
      <c r="G37" s="16">
        <f>('[1]centralizare credite'!K16+'[1]centralizare credite'!K37)/1000</f>
        <v>300.375</v>
      </c>
      <c r="H37" s="16">
        <f>('[1]centralizare credite'!L16+'[1]centralizare credite'!L37)/1000</f>
        <v>300.75</v>
      </c>
      <c r="I37" s="16">
        <f>('[1]centralizare credite'!M16+'[1]centralizare credite'!M37)/1000</f>
        <v>300.75</v>
      </c>
      <c r="J37" s="16">
        <f>('[1]centralizare credite'!N16+'[1]centralizare credite'!N37)/1000</f>
        <v>420.75</v>
      </c>
      <c r="K37" s="16">
        <f>('[1]centralizare credite'!O16+'[1]centralizare credite'!O37)/1000</f>
        <v>600.75</v>
      </c>
      <c r="L37" s="16">
        <f>('[1]centralizare credite'!P16+'[1]centralizare credite'!P37)/1000</f>
        <v>600.75</v>
      </c>
      <c r="M37" s="16">
        <f>('[1]centralizare credite'!Q16+'[1]centralizare credite'!Q37)/1000</f>
        <v>600.75</v>
      </c>
      <c r="N37" s="16">
        <f>('[1]centralizare credite'!R16+'[1]centralizare credite'!R37)/1000</f>
        <v>960.75</v>
      </c>
      <c r="O37" s="16">
        <f>('[1]centralizare credite'!S16+'[1]centralizare credite'!S37)/1000</f>
        <v>960.75</v>
      </c>
      <c r="P37" s="16">
        <f>('[1]centralizare credite'!T16+'[1]centralizare credite'!T37)/1000</f>
        <v>1080.75</v>
      </c>
      <c r="Q37" s="16">
        <f>('[1]centralizare credite'!U16+'[1]centralizare credite'!U37)/1000</f>
        <v>676.81140000000005</v>
      </c>
      <c r="R37" s="16">
        <f>('[1]centralizare credite'!V16+'[1]centralizare credite'!V37)/1000</f>
        <v>0</v>
      </c>
      <c r="S37" s="16">
        <f>'[1]centralizare credite'!N20</f>
        <v>0</v>
      </c>
      <c r="T37" s="16">
        <f>'[1]centralizare credite'!O20</f>
        <v>0</v>
      </c>
    </row>
    <row r="38" spans="1:20">
      <c r="A38" s="17"/>
      <c r="B38" s="18" t="s">
        <v>38</v>
      </c>
      <c r="C38" s="16"/>
      <c r="D38" s="16" t="e">
        <f>'[1]centralizare credite'!#REF!</f>
        <v>#REF!</v>
      </c>
      <c r="E38" s="16">
        <f>('[1]centralizare credite'!I17+'[1]centralizare credite'!I38)/1000</f>
        <v>236.37650499999998</v>
      </c>
      <c r="F38" s="16">
        <f>('[1]centralizare credite'!J17+'[1]centralizare credite'!J38)/1000</f>
        <v>547.83018083333332</v>
      </c>
      <c r="G38" s="16">
        <f>('[1]centralizare credite'!K17+'[1]centralizare credite'!K38)/1000</f>
        <v>525.90634750000004</v>
      </c>
      <c r="H38" s="16">
        <f>('[1]centralizare credite'!L17+'[1]centralizare credite'!L38)/1000</f>
        <v>500.79411305555561</v>
      </c>
      <c r="I38" s="16">
        <f>('[1]centralizare credite'!M17+'[1]centralizare credite'!M38)/1000</f>
        <v>477.13178472222216</v>
      </c>
      <c r="J38" s="16">
        <f>('[1]centralizare credite'!N17+'[1]centralizare credite'!N38)/1000</f>
        <v>449.12167638888894</v>
      </c>
      <c r="K38" s="16">
        <f>('[1]centralizare credite'!O17+'[1]centralizare credite'!O38)/1000</f>
        <v>410.6671288888889</v>
      </c>
      <c r="L38" s="16">
        <f>('[1]centralizare credite'!P17+'[1]centralizare credite'!P38)/1000</f>
        <v>362.23069972222225</v>
      </c>
      <c r="M38" s="16">
        <f>('[1]centralizare credite'!Q17+'[1]centralizare credite'!Q38)/1000</f>
        <v>314.96502138888889</v>
      </c>
      <c r="N38" s="16">
        <f>('[1]centralizare credite'!R17+'[1]centralizare credite'!R38)/1000</f>
        <v>254.65608305555557</v>
      </c>
      <c r="O38" s="16">
        <f>('[1]centralizare credite'!S17+'[1]centralizare credite'!S38)/1000</f>
        <v>179.63511888888888</v>
      </c>
      <c r="P38" s="16">
        <f>('[1]centralizare credite'!T17+'[1]centralizare credite'!T38)/1000</f>
        <v>99.128986388888876</v>
      </c>
      <c r="Q38" s="16">
        <f>('[1]centralizare credite'!U17+'[1]centralizare credite'!U38)/1000</f>
        <v>15.637652916666667</v>
      </c>
      <c r="R38" s="16">
        <f>('[1]centralizare credite'!V17+'[1]centralizare credite'!V38)/1000</f>
        <v>0</v>
      </c>
      <c r="S38" s="16">
        <f>'[1]centralizare credite'!N21</f>
        <v>0</v>
      </c>
      <c r="T38" s="16">
        <f>'[1]centralizare credite'!O21</f>
        <v>0</v>
      </c>
    </row>
    <row r="39" spans="1:20">
      <c r="A39" s="19"/>
      <c r="B39" s="18" t="s">
        <v>39</v>
      </c>
      <c r="C39" s="16"/>
      <c r="D39" s="16">
        <v>0</v>
      </c>
      <c r="E39" s="16">
        <f>('[1]centralizare credite'!I18+'[1]centralizare credite'!I39)/1000</f>
        <v>0</v>
      </c>
      <c r="F39" s="16">
        <f>('[1]centralizare credite'!J18+'[1]centralizare credite'!J39)/1000</f>
        <v>0</v>
      </c>
      <c r="G39" s="16">
        <f>('[1]centralizare credite'!K18+'[1]centralizare credite'!K39)/1000</f>
        <v>0</v>
      </c>
      <c r="H39" s="16">
        <f>('[1]centralizare credite'!L18+'[1]centralizare credite'!L39)/1000</f>
        <v>0</v>
      </c>
      <c r="I39" s="16">
        <f>('[1]centralizare credite'!M18+'[1]centralizare credite'!M39)/1000</f>
        <v>0</v>
      </c>
      <c r="J39" s="16">
        <f>('[1]centralizare credite'!N18+'[1]centralizare credite'!N39)/1000</f>
        <v>0</v>
      </c>
      <c r="K39" s="16">
        <f>('[1]centralizare credite'!O18+'[1]centralizare credite'!O39)/1000</f>
        <v>0</v>
      </c>
      <c r="L39" s="16">
        <f>('[1]centralizare credite'!P18+'[1]centralizare credite'!P39)/1000</f>
        <v>0</v>
      </c>
      <c r="M39" s="16">
        <f>('[1]centralizare credite'!Q18+'[1]centralizare credite'!Q39)/1000</f>
        <v>0</v>
      </c>
      <c r="N39" s="16">
        <f>('[1]centralizare credite'!R18+'[1]centralizare credite'!R39)/1000</f>
        <v>0</v>
      </c>
      <c r="O39" s="16">
        <f>('[1]centralizare credite'!S18+'[1]centralizare credite'!S39)/1000</f>
        <v>0</v>
      </c>
      <c r="P39" s="16">
        <f>('[1]centralizare credite'!T18+'[1]centralizare credite'!T39)/1000</f>
        <v>0</v>
      </c>
      <c r="Q39" s="16">
        <f>('[1]centralizare credite'!U18+'[1]centralizare credite'!U39)/1000</f>
        <v>0</v>
      </c>
      <c r="R39" s="16">
        <f>('[1]centralizare credite'!V18+'[1]centralizare credite'!V39)/1000</f>
        <v>0</v>
      </c>
      <c r="S39" s="16"/>
      <c r="T39" s="16"/>
    </row>
    <row r="40" spans="1:20" ht="25.5">
      <c r="A40" s="25" t="s">
        <v>40</v>
      </c>
      <c r="B40" s="26" t="s">
        <v>41</v>
      </c>
      <c r="C40" s="16"/>
      <c r="D40" s="16" t="e">
        <f>SUM(D41:D43)</f>
        <v>#REF!</v>
      </c>
      <c r="E40" s="27">
        <f t="shared" ref="E40:T40" si="9">SUM(E41:E43)</f>
        <v>6385.6224513106172</v>
      </c>
      <c r="F40" s="27">
        <f t="shared" si="9"/>
        <v>6651.5658486182238</v>
      </c>
      <c r="G40" s="27">
        <f t="shared" si="9"/>
        <v>6390.2376608954637</v>
      </c>
      <c r="H40" s="27">
        <f t="shared" si="9"/>
        <v>6114.259263788992</v>
      </c>
      <c r="I40" s="27">
        <f t="shared" si="9"/>
        <v>5845.0866669299321</v>
      </c>
      <c r="J40" s="27">
        <f t="shared" si="9"/>
        <v>5691.5662800708724</v>
      </c>
      <c r="K40" s="27">
        <f t="shared" si="9"/>
        <v>5590.6418425263691</v>
      </c>
      <c r="L40" s="27">
        <f t="shared" si="9"/>
        <v>5293.6547763527524</v>
      </c>
      <c r="M40" s="27">
        <f t="shared" si="9"/>
        <v>5000.8788194936915</v>
      </c>
      <c r="N40" s="27">
        <f t="shared" si="9"/>
        <v>5055.0596326346313</v>
      </c>
      <c r="O40" s="27">
        <f t="shared" si="9"/>
        <v>3381.9949824524861</v>
      </c>
      <c r="P40" s="27">
        <f t="shared" si="9"/>
        <v>1179.878986388889</v>
      </c>
      <c r="Q40" s="27">
        <f t="shared" si="9"/>
        <v>692.44905291666669</v>
      </c>
      <c r="R40" s="27">
        <f t="shared" si="9"/>
        <v>0</v>
      </c>
      <c r="S40" s="27">
        <f t="shared" si="9"/>
        <v>1737402.7400000002</v>
      </c>
      <c r="T40" s="27">
        <f t="shared" si="9"/>
        <v>2020609.56</v>
      </c>
    </row>
    <row r="41" spans="1:20" ht="25.5">
      <c r="A41" s="17"/>
      <c r="B41" s="28" t="s">
        <v>42</v>
      </c>
      <c r="C41" s="16"/>
      <c r="D41" s="16" t="e">
        <f>'[1]centralizare credite'!#REF!</f>
        <v>#REF!</v>
      </c>
      <c r="E41" s="16">
        <f>E37+E13</f>
        <v>3659.0468583050852</v>
      </c>
      <c r="F41" s="16">
        <f t="shared" ref="F41:R41" si="10">F37+F13</f>
        <v>3859.0468583050852</v>
      </c>
      <c r="G41" s="16">
        <f t="shared" si="10"/>
        <v>3859.4218583050852</v>
      </c>
      <c r="H41" s="16">
        <f t="shared" si="10"/>
        <v>3859.7968583050852</v>
      </c>
      <c r="I41" s="16">
        <f t="shared" si="10"/>
        <v>3859.7968583050852</v>
      </c>
      <c r="J41" s="16">
        <f t="shared" si="10"/>
        <v>3979.7968583050852</v>
      </c>
      <c r="K41" s="16">
        <f t="shared" si="10"/>
        <v>4159.7968583050852</v>
      </c>
      <c r="L41" s="16">
        <f t="shared" si="10"/>
        <v>4159.7968583050852</v>
      </c>
      <c r="M41" s="16">
        <f t="shared" si="10"/>
        <v>4159.7968583050852</v>
      </c>
      <c r="N41" s="16">
        <f t="shared" si="10"/>
        <v>4519.7968583050852</v>
      </c>
      <c r="O41" s="16">
        <f t="shared" si="10"/>
        <v>3130.1851163841811</v>
      </c>
      <c r="P41" s="16">
        <f t="shared" si="10"/>
        <v>1080.75</v>
      </c>
      <c r="Q41" s="16">
        <f t="shared" si="10"/>
        <v>676.81140000000005</v>
      </c>
      <c r="R41" s="16">
        <f t="shared" si="10"/>
        <v>0</v>
      </c>
      <c r="S41" s="16">
        <f t="shared" ref="S41:T43" si="11">S13+S17+S29+S33</f>
        <v>840000</v>
      </c>
      <c r="T41" s="16">
        <f t="shared" si="11"/>
        <v>1200000</v>
      </c>
    </row>
    <row r="42" spans="1:20">
      <c r="A42" s="17"/>
      <c r="B42" s="18" t="s">
        <v>43</v>
      </c>
      <c r="C42" s="16"/>
      <c r="D42" s="16" t="e">
        <f>'[1]centralizare credite'!#REF!</f>
        <v>#REF!</v>
      </c>
      <c r="E42" s="16">
        <f t="shared" ref="E42:R43" si="12">E38+E14</f>
        <v>2726.5755930055325</v>
      </c>
      <c r="F42" s="16">
        <f t="shared" si="12"/>
        <v>2792.5189903131386</v>
      </c>
      <c r="G42" s="16">
        <f t="shared" si="12"/>
        <v>2530.8158025903786</v>
      </c>
      <c r="H42" s="16">
        <f t="shared" si="12"/>
        <v>2254.4624054839073</v>
      </c>
      <c r="I42" s="16">
        <f t="shared" si="12"/>
        <v>1985.2898086248472</v>
      </c>
      <c r="J42" s="16">
        <f t="shared" si="12"/>
        <v>1711.7694217657872</v>
      </c>
      <c r="K42" s="16">
        <f t="shared" si="12"/>
        <v>1430.8449842212842</v>
      </c>
      <c r="L42" s="16">
        <f t="shared" si="12"/>
        <v>1133.857918047667</v>
      </c>
      <c r="M42" s="16">
        <f t="shared" si="12"/>
        <v>841.08196118860678</v>
      </c>
      <c r="N42" s="16">
        <f t="shared" si="12"/>
        <v>535.26277432954646</v>
      </c>
      <c r="O42" s="16">
        <f t="shared" si="12"/>
        <v>251.80986606830493</v>
      </c>
      <c r="P42" s="16">
        <f t="shared" si="12"/>
        <v>99.128986388888876</v>
      </c>
      <c r="Q42" s="16">
        <f t="shared" si="12"/>
        <v>15.637652916666667</v>
      </c>
      <c r="R42" s="16">
        <f t="shared" si="12"/>
        <v>0</v>
      </c>
      <c r="S42" s="16">
        <f t="shared" si="11"/>
        <v>897402.74000000011</v>
      </c>
      <c r="T42" s="16">
        <f t="shared" si="11"/>
        <v>820609.56</v>
      </c>
    </row>
    <row r="43" spans="1:20">
      <c r="A43" s="19"/>
      <c r="B43" s="18" t="s">
        <v>44</v>
      </c>
      <c r="C43" s="16"/>
      <c r="D43" s="16" t="e">
        <f>'[1]centralizare credite'!#REF!</f>
        <v>#REF!</v>
      </c>
      <c r="E43" s="16">
        <f t="shared" si="12"/>
        <v>0</v>
      </c>
      <c r="F43" s="16">
        <f t="shared" si="12"/>
        <v>0</v>
      </c>
      <c r="G43" s="16">
        <f t="shared" si="12"/>
        <v>0</v>
      </c>
      <c r="H43" s="16">
        <f t="shared" si="12"/>
        <v>0</v>
      </c>
      <c r="I43" s="16">
        <f t="shared" si="12"/>
        <v>0</v>
      </c>
      <c r="J43" s="16">
        <f t="shared" si="12"/>
        <v>0</v>
      </c>
      <c r="K43" s="16">
        <f t="shared" si="12"/>
        <v>0</v>
      </c>
      <c r="L43" s="16">
        <f t="shared" si="12"/>
        <v>0</v>
      </c>
      <c r="M43" s="16">
        <f t="shared" si="12"/>
        <v>0</v>
      </c>
      <c r="N43" s="16">
        <f t="shared" si="12"/>
        <v>0</v>
      </c>
      <c r="O43" s="16">
        <f t="shared" si="12"/>
        <v>0</v>
      </c>
      <c r="P43" s="16">
        <f t="shared" si="12"/>
        <v>0</v>
      </c>
      <c r="Q43" s="16">
        <f t="shared" si="12"/>
        <v>0</v>
      </c>
      <c r="R43" s="16">
        <f t="shared" si="12"/>
        <v>0</v>
      </c>
      <c r="S43" s="16">
        <f t="shared" si="11"/>
        <v>0</v>
      </c>
      <c r="T43" s="16">
        <f t="shared" si="11"/>
        <v>0</v>
      </c>
    </row>
    <row r="44" spans="1:20">
      <c r="A44" s="29"/>
      <c r="B44" s="30" t="s">
        <v>45</v>
      </c>
      <c r="C44" s="31"/>
      <c r="D44" s="31"/>
      <c r="E44" s="31"/>
      <c r="F44" s="31"/>
      <c r="G44" s="31"/>
      <c r="H44" s="31"/>
      <c r="I44" s="31"/>
      <c r="J44" s="31"/>
      <c r="K44" s="29"/>
    </row>
    <row r="45" spans="1:20">
      <c r="A45" s="29"/>
      <c r="B45" s="32"/>
      <c r="C45" s="31"/>
      <c r="D45" s="31"/>
      <c r="E45" s="31"/>
      <c r="F45" s="33" t="s">
        <v>46</v>
      </c>
      <c r="G45" s="31"/>
      <c r="H45" s="31"/>
      <c r="I45" s="31"/>
      <c r="J45" s="31"/>
      <c r="K45" s="29"/>
      <c r="L45" s="33" t="s">
        <v>47</v>
      </c>
    </row>
    <row r="46" spans="1:20">
      <c r="A46" s="29"/>
      <c r="B46" s="32"/>
      <c r="C46" s="31"/>
      <c r="D46" s="31"/>
      <c r="E46" s="31"/>
      <c r="F46" s="33" t="s">
        <v>48</v>
      </c>
      <c r="G46" s="31"/>
      <c r="H46" s="31"/>
      <c r="I46" s="31"/>
      <c r="J46" s="31"/>
      <c r="K46" s="29"/>
      <c r="L46" s="33" t="s">
        <v>49</v>
      </c>
    </row>
    <row r="47" spans="1:20">
      <c r="B47" s="34"/>
      <c r="C47" s="34"/>
      <c r="D47" s="35"/>
      <c r="E47" s="35"/>
      <c r="F47" s="35"/>
      <c r="G47" s="35"/>
      <c r="H47" s="35"/>
      <c r="L47" s="34"/>
    </row>
    <row r="48" spans="1:20">
      <c r="B48" s="34"/>
      <c r="C48" s="34"/>
      <c r="D48" s="35"/>
      <c r="E48" s="35"/>
      <c r="F48" s="35"/>
      <c r="G48" s="35"/>
      <c r="H48" s="35"/>
      <c r="L48" s="34"/>
    </row>
    <row r="49" spans="2:12">
      <c r="B49" s="34"/>
      <c r="C49" s="34"/>
      <c r="D49" s="35"/>
      <c r="E49" s="35"/>
      <c r="F49" s="35"/>
      <c r="G49" s="36"/>
      <c r="H49" s="36"/>
      <c r="I49" s="36"/>
      <c r="L49" s="34"/>
    </row>
    <row r="50" spans="2:12">
      <c r="B50" s="37"/>
      <c r="C50" s="37"/>
      <c r="D50" s="35"/>
      <c r="E50" s="35"/>
      <c r="F50" s="35"/>
      <c r="G50" s="36"/>
      <c r="H50" s="36"/>
      <c r="I50" s="36"/>
      <c r="L50" s="37"/>
    </row>
    <row r="55" spans="2:12"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2:12">
      <c r="C56" s="38"/>
      <c r="D56" s="38"/>
      <c r="E56" s="38"/>
      <c r="F56" s="38"/>
      <c r="G56" s="38"/>
      <c r="H56" s="38"/>
      <c r="I56" s="38"/>
      <c r="J56" s="38"/>
      <c r="K56" s="38"/>
      <c r="L56" s="38"/>
    </row>
  </sheetData>
  <mergeCells count="19">
    <mergeCell ref="A28:A31"/>
    <mergeCell ref="A32:A35"/>
    <mergeCell ref="A36:A39"/>
    <mergeCell ref="A40:A43"/>
    <mergeCell ref="G49:I49"/>
    <mergeCell ref="G50:I50"/>
    <mergeCell ref="A12:A15"/>
    <mergeCell ref="A16:A19"/>
    <mergeCell ref="A20:A23"/>
    <mergeCell ref="K20:K23"/>
    <mergeCell ref="A24:A27"/>
    <mergeCell ref="K24:K27"/>
    <mergeCell ref="A2:B2"/>
    <mergeCell ref="A3:B3"/>
    <mergeCell ref="A4:B4"/>
    <mergeCell ref="A7:M8"/>
    <mergeCell ref="A10:A11"/>
    <mergeCell ref="B10:B11"/>
    <mergeCell ref="C10:J10"/>
  </mergeCells>
  <printOptions horizontalCentered="1" verticalCentered="1"/>
  <pageMargins left="0" right="0" top="0" bottom="0" header="0.35" footer="0.51"/>
  <pageSetup paperSize="9" scale="63" orientation="landscape" r:id="rId1"/>
  <headerFooter alignWithMargins="0">
    <oddHeader>&amp;Rpagina &amp;P</oddHeader>
  </headerFooter>
  <rowBreaks count="1" manualBreakCount="1">
    <brk id="46" max="19" man="1"/>
  </rowBreaks>
  <colBreaks count="1" manualBreakCount="1">
    <brk id="18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1.4 </vt:lpstr>
      <vt:lpstr>'1.4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2022-06-10T05:03:13Z</dcterms:created>
  <dcterms:modified xsi:type="dcterms:W3CDTF">2022-06-10T05:03:34Z</dcterms:modified>
</cp:coreProperties>
</file>